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0" windowWidth="5988" windowHeight="6240" activeTab="3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Sheet'!$A$1:$H$50</definedName>
    <definedName name="_xlnm.Print_Area" localSheetId="3">'Cashflow Statement'!$A$1:$H$63</definedName>
    <definedName name="_xlnm.Print_Area" localSheetId="2">'Changes in Equity'!$A$1:$Q$42</definedName>
    <definedName name="_xlnm.Print_Area" localSheetId="0">'Income Statement'!$A$1:$L$45</definedName>
    <definedName name="_xlnm.Print_Titles" localSheetId="1">'Balance Sheet'!$1:$10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<sst xmlns="http://schemas.openxmlformats.org/spreadsheetml/2006/main" count="159" uniqueCount="118">
  <si>
    <t>LONG TERM LIABILITIES</t>
  </si>
  <si>
    <t>MINORITY INTERESTS</t>
  </si>
  <si>
    <t>SHAREHOLDERS' FUNDS</t>
  </si>
  <si>
    <t>RM'000</t>
  </si>
  <si>
    <t xml:space="preserve">Inventories </t>
  </si>
  <si>
    <t xml:space="preserve">CURRENT ASSETS </t>
  </si>
  <si>
    <t>FINANCED BY:</t>
  </si>
  <si>
    <t>(Unaudited)</t>
  </si>
  <si>
    <t>Current Quarter Ended</t>
  </si>
  <si>
    <t>- Equity investments</t>
  </si>
  <si>
    <t>- Other investments</t>
  </si>
  <si>
    <t>ended</t>
  </si>
  <si>
    <t>Operating profit before changes in working capital</t>
  </si>
  <si>
    <t>Changes in working capital:</t>
  </si>
  <si>
    <t>Net Change in Current Liabilities</t>
  </si>
  <si>
    <t>Net Change in Current Assets</t>
  </si>
  <si>
    <t>(RM'000)</t>
  </si>
  <si>
    <t>Reserve</t>
  </si>
  <si>
    <t>Capital</t>
  </si>
  <si>
    <t>Retained</t>
  </si>
  <si>
    <t>Profits</t>
  </si>
  <si>
    <t>Total</t>
  </si>
  <si>
    <t>Interest paid</t>
  </si>
  <si>
    <t>(unaudited)</t>
  </si>
  <si>
    <t>(Company No: 356602-W)</t>
  </si>
  <si>
    <t>Condensed Consolidated Income Statements</t>
  </si>
  <si>
    <t>Condensed Consolidated Balance Sheets</t>
  </si>
  <si>
    <t>Cash and bank balances</t>
  </si>
  <si>
    <t>Other receivables</t>
  </si>
  <si>
    <t>Trade receivables</t>
  </si>
  <si>
    <t>Other payables</t>
  </si>
  <si>
    <t>Trade payables</t>
  </si>
  <si>
    <t>Provision for taxation</t>
  </si>
  <si>
    <t>Share</t>
  </si>
  <si>
    <t xml:space="preserve">Share </t>
  </si>
  <si>
    <t>Assets</t>
  </si>
  <si>
    <t>Revaluation</t>
  </si>
  <si>
    <t>Premium</t>
  </si>
  <si>
    <t xml:space="preserve">on </t>
  </si>
  <si>
    <t>Consolidation</t>
  </si>
  <si>
    <t>- 3 -</t>
  </si>
  <si>
    <t>The Condensed Consolidated Statement of Changes in Equity should be read in conjunction with the Audited Annual Financial Report for the</t>
  </si>
  <si>
    <t>REVENUE</t>
  </si>
  <si>
    <t>OPERATING EXPENSES</t>
  </si>
  <si>
    <t>OTHER OPERATING INCOME</t>
  </si>
  <si>
    <t>PROFIT FROM OPERATIONS</t>
  </si>
  <si>
    <t xml:space="preserve">Condensed Consolidated Cash Flow Statement </t>
  </si>
  <si>
    <t>TAXATION</t>
  </si>
  <si>
    <t xml:space="preserve">Kwantas Corporation Berhad </t>
  </si>
  <si>
    <t xml:space="preserve"> - 4 -</t>
  </si>
  <si>
    <t>Interest income</t>
  </si>
  <si>
    <t>Interest expenses</t>
  </si>
  <si>
    <t>- Movement in bank borrowings</t>
  </si>
  <si>
    <t>Depreciation of property, plant and equipment</t>
  </si>
  <si>
    <t xml:space="preserve">- Transactions with owners as owners </t>
  </si>
  <si>
    <t>-</t>
  </si>
  <si>
    <t>NON-CURRENT ASSETS</t>
  </si>
  <si>
    <t>Property, plant and equipment</t>
  </si>
  <si>
    <t>Deferred tax assets</t>
  </si>
  <si>
    <t>FINANCE COSTS, NET</t>
  </si>
  <si>
    <t>PROFIT BEFORE TAXATION</t>
  </si>
  <si>
    <t>PROFIT AFTER TAXATION</t>
  </si>
  <si>
    <t>EARNINGS PER SHARE (SEN):</t>
  </si>
  <si>
    <t xml:space="preserve">   Basic</t>
  </si>
  <si>
    <t xml:space="preserve">   Diluted</t>
  </si>
  <si>
    <t>CURRENT LIABILITIES</t>
  </si>
  <si>
    <t>Borrowings</t>
  </si>
  <si>
    <t>Share capital</t>
  </si>
  <si>
    <t>Reserves</t>
  </si>
  <si>
    <t>Minority interests</t>
  </si>
  <si>
    <t xml:space="preserve">Borrowings </t>
  </si>
  <si>
    <t>Deferred tax liabilities</t>
  </si>
  <si>
    <t>At 1 July 2004</t>
  </si>
  <si>
    <t>Adjustments for:</t>
  </si>
  <si>
    <t>Profit before taxation</t>
  </si>
  <si>
    <t>CASH FLOWS FROM OPERATING ACTIVITIES</t>
  </si>
  <si>
    <t>CASH FLOWS FROM INVESTING ACTIVITIES</t>
  </si>
  <si>
    <t>CASH FLOWS FROM FINANCING ACTIVITIES</t>
  </si>
  <si>
    <t>Cash and Cash Equivalents at end of period</t>
  </si>
  <si>
    <t>(Audited)</t>
  </si>
  <si>
    <t xml:space="preserve"> - 1 -</t>
  </si>
  <si>
    <t>Condensed Consolidated Statement of Changes in Equity</t>
  </si>
  <si>
    <t>Cash and Cash Equivalents at beginning of period</t>
  </si>
  <si>
    <t xml:space="preserve">                                       </t>
  </si>
  <si>
    <t xml:space="preserve">      </t>
  </si>
  <si>
    <t>As at 30.6.05</t>
  </si>
  <si>
    <t xml:space="preserve">Translation </t>
  </si>
  <si>
    <t xml:space="preserve">Reserve </t>
  </si>
  <si>
    <t>Foreign exchange difference</t>
  </si>
  <si>
    <t>Comparative Quarter Ended</t>
  </si>
  <si>
    <t>financial year ended 30 June 2005.</t>
  </si>
  <si>
    <t>At 1 July 2005</t>
  </si>
  <si>
    <t>Profit for the period</t>
  </si>
  <si>
    <t>As previously stated</t>
  </si>
  <si>
    <t>Prior year adjustment</t>
  </si>
  <si>
    <t>At 1 July 2004 (Restated)</t>
  </si>
  <si>
    <t>Income tax paid</t>
  </si>
  <si>
    <t>NET CURRENT LIABILITIES</t>
  </si>
  <si>
    <t>Translation reserve</t>
  </si>
  <si>
    <t>Net cash used in investing activities</t>
  </si>
  <si>
    <t>Net cash generated from financing activities</t>
  </si>
  <si>
    <t xml:space="preserve">Cash used in operations </t>
  </si>
  <si>
    <t>Net cash used in operating activities</t>
  </si>
  <si>
    <t>PROFIT FOR THE PERIOD</t>
  </si>
  <si>
    <t>For The Period Ended 31 December 2005</t>
  </si>
  <si>
    <t>31.12.05</t>
  </si>
  <si>
    <t>31.12.04</t>
  </si>
  <si>
    <t>6 months Ended</t>
  </si>
  <si>
    <t>As At 31 December 2005</t>
  </si>
  <si>
    <t>As at 31.12.05</t>
  </si>
  <si>
    <t>At 31 December 2004</t>
  </si>
  <si>
    <t>At 31 December 2005</t>
  </si>
  <si>
    <t>6 months</t>
  </si>
  <si>
    <t>Net (decrease)/increase in Cash and Cash Equivalents</t>
  </si>
  <si>
    <t xml:space="preserve">The Condensed Consolidated Income Statements should be read in conjunction </t>
  </si>
  <si>
    <t>with the Audited Annual Financial Report for the financial year ended 30 June 2005.</t>
  </si>
  <si>
    <t xml:space="preserve">The Condensed Consolidated Balance Sheets should be read in conjunction  </t>
  </si>
  <si>
    <t xml:space="preserve">The Condensed Consolidated Cash Flow Statement should be read in conjunction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</si>
</sst>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</numFmts>
  <fonts count="15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7" fillId="0" borderId="0" xfId="15" applyFont="1" applyAlignment="1">
      <alignment horizontal="right"/>
    </xf>
    <xf numFmtId="43" fontId="7" fillId="0" borderId="0" xfId="15" applyFont="1" applyAlignment="1">
      <alignment/>
    </xf>
    <xf numFmtId="0" fontId="9" fillId="0" borderId="0" xfId="0" applyFont="1" applyAlignment="1">
      <alignment/>
    </xf>
    <xf numFmtId="43" fontId="7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91" fontId="7" fillId="0" borderId="0" xfId="0" applyNumberFormat="1" applyFont="1" applyAlignment="1">
      <alignment/>
    </xf>
    <xf numFmtId="191" fontId="7" fillId="0" borderId="0" xfId="15" applyNumberFormat="1" applyFont="1" applyAlignment="1">
      <alignment/>
    </xf>
    <xf numFmtId="184" fontId="7" fillId="0" borderId="0" xfId="15" applyNumberFormat="1" applyFont="1" applyAlignment="1">
      <alignment/>
    </xf>
    <xf numFmtId="2" fontId="7" fillId="0" borderId="0" xfId="0" applyNumberFormat="1" applyFont="1" applyAlignment="1">
      <alignment/>
    </xf>
    <xf numFmtId="185" fontId="7" fillId="0" borderId="0" xfId="15" applyNumberFormat="1" applyFont="1" applyAlignment="1">
      <alignment horizontal="right"/>
    </xf>
    <xf numFmtId="185" fontId="7" fillId="0" borderId="0" xfId="15" applyNumberFormat="1" applyFont="1" applyAlignment="1">
      <alignment/>
    </xf>
    <xf numFmtId="0" fontId="4" fillId="0" borderId="0" xfId="0" applyFont="1" applyFill="1" applyAlignment="1">
      <alignment/>
    </xf>
    <xf numFmtId="185" fontId="4" fillId="0" borderId="0" xfId="15" applyNumberFormat="1" applyFont="1" applyFill="1" applyAlignment="1">
      <alignment/>
    </xf>
    <xf numFmtId="185" fontId="4" fillId="0" borderId="1" xfId="15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85" fontId="4" fillId="2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185" fontId="4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85" fontId="4" fillId="2" borderId="0" xfId="15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185" fontId="3" fillId="2" borderId="0" xfId="15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85" fontId="3" fillId="2" borderId="2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85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85" fontId="4" fillId="2" borderId="3" xfId="15" applyNumberFormat="1" applyFont="1" applyFill="1" applyBorder="1" applyAlignment="1">
      <alignment horizontal="center"/>
    </xf>
    <xf numFmtId="185" fontId="0" fillId="2" borderId="0" xfId="0" applyNumberFormat="1" applyFont="1" applyFill="1" applyAlignment="1">
      <alignment/>
    </xf>
    <xf numFmtId="0" fontId="4" fillId="2" borderId="0" xfId="0" applyFont="1" applyFill="1" applyAlignment="1" quotePrefix="1">
      <alignment/>
    </xf>
    <xf numFmtId="185" fontId="0" fillId="2" borderId="0" xfId="15" applyNumberFormat="1" applyFill="1" applyAlignment="1">
      <alignment/>
    </xf>
    <xf numFmtId="185" fontId="4" fillId="2" borderId="0" xfId="15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85" fontId="0" fillId="2" borderId="0" xfId="15" applyNumberFormat="1" applyFont="1" applyFill="1" applyAlignment="1">
      <alignment/>
    </xf>
    <xf numFmtId="0" fontId="9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43" fontId="7" fillId="2" borderId="0" xfId="15" applyFont="1" applyFill="1" applyAlignment="1">
      <alignment horizontal="right"/>
    </xf>
    <xf numFmtId="185" fontId="7" fillId="2" borderId="0" xfId="15" applyNumberFormat="1" applyFont="1" applyFill="1" applyAlignment="1">
      <alignment horizontal="right"/>
    </xf>
    <xf numFmtId="185" fontId="7" fillId="2" borderId="0" xfId="15" applyNumberFormat="1" applyFont="1" applyFill="1" applyAlignment="1">
      <alignment/>
    </xf>
    <xf numFmtId="43" fontId="7" fillId="2" borderId="0" xfId="15" applyFont="1" applyFill="1" applyAlignment="1">
      <alignment/>
    </xf>
    <xf numFmtId="184" fontId="7" fillId="2" borderId="0" xfId="15" applyNumberFormat="1" applyFont="1" applyFill="1" applyAlignment="1">
      <alignment/>
    </xf>
    <xf numFmtId="43" fontId="7" fillId="2" borderId="0" xfId="0" applyNumberFormat="1" applyFont="1" applyFill="1" applyAlignment="1">
      <alignment/>
    </xf>
    <xf numFmtId="191" fontId="7" fillId="2" borderId="0" xfId="0" applyNumberFormat="1" applyFont="1" applyFill="1" applyAlignment="1">
      <alignment/>
    </xf>
    <xf numFmtId="191" fontId="7" fillId="2" borderId="0" xfId="15" applyNumberFormat="1" applyFont="1" applyFill="1" applyAlignment="1">
      <alignment/>
    </xf>
    <xf numFmtId="184" fontId="0" fillId="2" borderId="0" xfId="0" applyNumberFormat="1" applyFill="1" applyAlignment="1">
      <alignment/>
    </xf>
    <xf numFmtId="2" fontId="7" fillId="2" borderId="0" xfId="0" applyNumberFormat="1" applyFont="1" applyFill="1" applyAlignment="1">
      <alignment/>
    </xf>
    <xf numFmtId="185" fontId="4" fillId="2" borderId="0" xfId="15" applyNumberFormat="1" applyFont="1" applyFill="1" applyBorder="1" applyAlignment="1">
      <alignment/>
    </xf>
    <xf numFmtId="185" fontId="4" fillId="2" borderId="0" xfId="15" applyNumberFormat="1" applyFont="1" applyFill="1" applyBorder="1" applyAlignment="1">
      <alignment horizontal="right"/>
    </xf>
    <xf numFmtId="185" fontId="4" fillId="2" borderId="3" xfId="15" applyNumberFormat="1" applyFont="1" applyFill="1" applyBorder="1" applyAlignment="1">
      <alignment/>
    </xf>
    <xf numFmtId="185" fontId="3" fillId="2" borderId="0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185" fontId="4" fillId="2" borderId="4" xfId="15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185" fontId="3" fillId="2" borderId="1" xfId="15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0" fillId="2" borderId="0" xfId="0" applyFill="1" applyAlignment="1" quotePrefix="1">
      <alignment/>
    </xf>
    <xf numFmtId="185" fontId="4" fillId="2" borderId="0" xfId="15" applyNumberFormat="1" applyFont="1" applyFill="1" applyAlignment="1">
      <alignment horizontal="center"/>
    </xf>
    <xf numFmtId="0" fontId="0" fillId="2" borderId="0" xfId="0" applyFill="1" applyAlignment="1" quotePrefix="1">
      <alignment horizontal="center"/>
    </xf>
    <xf numFmtId="185" fontId="4" fillId="0" borderId="0" xfId="15" applyNumberFormat="1" applyFont="1" applyFill="1" applyBorder="1" applyAlignment="1">
      <alignment/>
    </xf>
    <xf numFmtId="43" fontId="4" fillId="2" borderId="0" xfId="15" applyFont="1" applyFill="1" applyAlignment="1">
      <alignment/>
    </xf>
    <xf numFmtId="43" fontId="4" fillId="2" borderId="1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43" fontId="3" fillId="2" borderId="0" xfId="15" applyFont="1" applyFill="1" applyAlignment="1">
      <alignment horizontal="center"/>
    </xf>
    <xf numFmtId="43" fontId="3" fillId="2" borderId="0" xfId="15" applyFont="1" applyFill="1" applyBorder="1" applyAlignment="1">
      <alignment horizontal="center"/>
    </xf>
    <xf numFmtId="43" fontId="3" fillId="2" borderId="1" xfId="15" applyFont="1" applyFill="1" applyBorder="1" applyAlignment="1">
      <alignment horizontal="center"/>
    </xf>
    <xf numFmtId="43" fontId="0" fillId="2" borderId="0" xfId="15" applyFill="1" applyAlignment="1">
      <alignment/>
    </xf>
    <xf numFmtId="0" fontId="0" fillId="0" borderId="0" xfId="0" applyFill="1" applyAlignment="1">
      <alignment/>
    </xf>
    <xf numFmtId="0" fontId="7" fillId="0" borderId="1" xfId="0" applyFont="1" applyBorder="1" applyAlignment="1">
      <alignment/>
    </xf>
    <xf numFmtId="185" fontId="7" fillId="0" borderId="1" xfId="15" applyNumberFormat="1" applyFont="1" applyBorder="1" applyAlignment="1">
      <alignment/>
    </xf>
    <xf numFmtId="0" fontId="8" fillId="0" borderId="1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185" fontId="8" fillId="0" borderId="0" xfId="15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85" fontId="8" fillId="0" borderId="2" xfId="15" applyNumberFormat="1" applyFont="1" applyBorder="1" applyAlignment="1">
      <alignment horizontal="center"/>
    </xf>
    <xf numFmtId="185" fontId="7" fillId="0" borderId="3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185" fontId="7" fillId="0" borderId="0" xfId="15" applyNumberFormat="1" applyFont="1" applyAlignment="1">
      <alignment horizontal="center"/>
    </xf>
    <xf numFmtId="185" fontId="7" fillId="0" borderId="4" xfId="0" applyNumberFormat="1" applyFont="1" applyBorder="1" applyAlignment="1">
      <alignment/>
    </xf>
    <xf numFmtId="185" fontId="7" fillId="0" borderId="0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5" fontId="7" fillId="0" borderId="1" xfId="15" applyNumberFormat="1" applyFont="1" applyFill="1" applyBorder="1" applyAlignment="1">
      <alignment/>
    </xf>
    <xf numFmtId="185" fontId="7" fillId="0" borderId="0" xfId="15" applyNumberFormat="1" applyFont="1" applyFill="1" applyAlignment="1">
      <alignment/>
    </xf>
    <xf numFmtId="185" fontId="7" fillId="0" borderId="3" xfId="15" applyNumberFormat="1" applyFont="1" applyFill="1" applyBorder="1" applyAlignment="1">
      <alignment horizontal="center"/>
    </xf>
    <xf numFmtId="185" fontId="7" fillId="0" borderId="4" xfId="15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84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185" fontId="8" fillId="0" borderId="0" xfId="15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185" fontId="7" fillId="0" borderId="0" xfId="15" applyNumberFormat="1" applyFont="1" applyFill="1" applyBorder="1" applyAlignment="1">
      <alignment/>
    </xf>
    <xf numFmtId="185" fontId="7" fillId="0" borderId="0" xfId="15" applyNumberFormat="1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85" fontId="8" fillId="0" borderId="0" xfId="15" applyNumberFormat="1" applyFont="1" applyBorder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185" fontId="7" fillId="0" borderId="1" xfId="15" applyNumberFormat="1" applyFont="1" applyFill="1" applyBorder="1" applyAlignment="1">
      <alignment/>
    </xf>
    <xf numFmtId="185" fontId="7" fillId="0" borderId="0" xfId="15" applyNumberFormat="1" applyFont="1" applyBorder="1" applyAlignment="1">
      <alignment vertical="top"/>
    </xf>
    <xf numFmtId="185" fontId="7" fillId="0" borderId="1" xfId="15" applyNumberFormat="1" applyFont="1" applyBorder="1" applyAlignment="1">
      <alignment/>
    </xf>
    <xf numFmtId="185" fontId="7" fillId="0" borderId="0" xfId="15" applyNumberFormat="1" applyFont="1" applyFill="1" applyBorder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85" fontId="7" fillId="0" borderId="1" xfId="15" applyNumberFormat="1" applyFont="1" applyFill="1" applyBorder="1" applyAlignment="1">
      <alignment vertical="top"/>
    </xf>
    <xf numFmtId="185" fontId="7" fillId="0" borderId="0" xfId="15" applyNumberFormat="1" applyFont="1" applyFill="1" applyBorder="1" applyAlignment="1">
      <alignment vertical="center"/>
    </xf>
    <xf numFmtId="185" fontId="7" fillId="0" borderId="0" xfId="15" applyNumberFormat="1" applyFont="1" applyBorder="1" applyAlignment="1">
      <alignment vertical="center"/>
    </xf>
    <xf numFmtId="185" fontId="7" fillId="0" borderId="1" xfId="15" applyNumberFormat="1" applyFont="1" applyFill="1" applyBorder="1" applyAlignment="1">
      <alignment vertical="center"/>
    </xf>
    <xf numFmtId="0" fontId="8" fillId="0" borderId="0" xfId="0" applyFont="1" applyAlignment="1">
      <alignment vertical="top"/>
    </xf>
    <xf numFmtId="185" fontId="7" fillId="0" borderId="5" xfId="15" applyNumberFormat="1" applyFont="1" applyFill="1" applyBorder="1" applyAlignment="1">
      <alignment vertical="center"/>
    </xf>
    <xf numFmtId="185" fontId="7" fillId="0" borderId="0" xfId="15" applyNumberFormat="1" applyFont="1" applyFill="1" applyBorder="1" applyAlignment="1">
      <alignment/>
    </xf>
    <xf numFmtId="43" fontId="7" fillId="0" borderId="0" xfId="15" applyNumberFormat="1" applyFont="1" applyFill="1" applyBorder="1" applyAlignment="1">
      <alignment/>
    </xf>
    <xf numFmtId="43" fontId="7" fillId="0" borderId="0" xfId="15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43" fontId="7" fillId="0" borderId="5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5" fontId="7" fillId="0" borderId="0" xfId="15" applyNumberFormat="1" applyFont="1" applyAlignment="1">
      <alignment/>
    </xf>
    <xf numFmtId="9" fontId="7" fillId="0" borderId="0" xfId="19" applyFont="1" applyAlignment="1">
      <alignment vertical="top"/>
    </xf>
    <xf numFmtId="9" fontId="7" fillId="0" borderId="0" xfId="19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0</xdr:row>
      <xdr:rowOff>180975</xdr:rowOff>
    </xdr:from>
    <xdr:to>
      <xdr:col>11</xdr:col>
      <xdr:colOff>571500</xdr:colOff>
      <xdr:row>4</xdr:row>
      <xdr:rowOff>57150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75600000" flipH="1" flipV="1">
          <a:off x="5867400" y="180975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142875</xdr:rowOff>
    </xdr:from>
    <xdr:to>
      <xdr:col>7</xdr:col>
      <xdr:colOff>57150</xdr:colOff>
      <xdr:row>4</xdr:row>
      <xdr:rowOff>85725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75600000" flipH="1" flipV="1">
          <a:off x="4371975" y="142875"/>
          <a:ext cx="990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866775</xdr:colOff>
      <xdr:row>1</xdr:row>
      <xdr:rowOff>47625</xdr:rowOff>
    </xdr:from>
    <xdr:to>
      <xdr:col>16</xdr:col>
      <xdr:colOff>552450</xdr:colOff>
      <xdr:row>4</xdr:row>
      <xdr:rowOff>161925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75600000" flipH="1" flipV="1">
          <a:off x="8020050" y="219075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</xdr:row>
      <xdr:rowOff>28575</xdr:rowOff>
    </xdr:from>
    <xdr:to>
      <xdr:col>7</xdr:col>
      <xdr:colOff>390525</xdr:colOff>
      <xdr:row>4</xdr:row>
      <xdr:rowOff>152400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75600000" flipH="1" flipV="1">
          <a:off x="4629150" y="200025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2"/>
  <sheetViews>
    <sheetView showGridLines="0" view="pageBreakPreview" zoomScale="75" zoomScaleSheetLayoutView="75" workbookViewId="0" topLeftCell="A8">
      <selection activeCell="D44" sqref="D44"/>
    </sheetView>
  </sheetViews>
  <sheetFormatPr defaultColWidth="9.33203125" defaultRowHeight="12.75"/>
  <cols>
    <col min="1" max="1" width="3.5" style="3" customWidth="1"/>
    <col min="2" max="2" width="1.66796875" style="3" customWidth="1"/>
    <col min="3" max="3" width="1.83203125" style="3" customWidth="1"/>
    <col min="4" max="4" width="47.5" style="3" customWidth="1"/>
    <col min="5" max="5" width="2.33203125" style="3" customWidth="1"/>
    <col min="6" max="6" width="13.83203125" style="4" customWidth="1"/>
    <col min="7" max="7" width="2.66015625" style="3" customWidth="1"/>
    <col min="8" max="8" width="15" style="3" customWidth="1"/>
    <col min="9" max="9" width="2.33203125" style="91" customWidth="1"/>
    <col min="10" max="10" width="13.16015625" style="4" customWidth="1"/>
    <col min="11" max="11" width="2.33203125" style="3" customWidth="1"/>
    <col min="12" max="12" width="13.83203125" style="3" customWidth="1"/>
    <col min="13" max="13" width="9.83203125" style="3" customWidth="1"/>
    <col min="14" max="14" width="16.16015625" style="3" customWidth="1"/>
    <col min="15" max="16384" width="8.16015625" style="3" customWidth="1"/>
  </cols>
  <sheetData>
    <row r="1" ht="20.25" customHeight="1">
      <c r="A1" s="4" t="s">
        <v>48</v>
      </c>
    </row>
    <row r="2" ht="15">
      <c r="A2" s="3" t="s">
        <v>24</v>
      </c>
    </row>
    <row r="4" ht="12.75" customHeight="1">
      <c r="A4" s="4" t="s">
        <v>25</v>
      </c>
    </row>
    <row r="5" ht="12.75" customHeight="1">
      <c r="A5" s="4" t="s">
        <v>104</v>
      </c>
    </row>
    <row r="6" spans="1:12" ht="7.5" customHeight="1">
      <c r="A6" s="88"/>
      <c r="B6" s="88"/>
      <c r="C6" s="88"/>
      <c r="D6" s="88"/>
      <c r="E6" s="88"/>
      <c r="F6" s="90"/>
      <c r="G6" s="88"/>
      <c r="H6" s="88"/>
      <c r="I6" s="88"/>
      <c r="J6" s="90"/>
      <c r="K6" s="88"/>
      <c r="L6" s="88"/>
    </row>
    <row r="7" spans="6:10" s="91" customFormat="1" ht="15">
      <c r="F7" s="93"/>
      <c r="J7" s="93"/>
    </row>
    <row r="8" spans="1:12" s="4" customFormat="1" ht="15">
      <c r="A8" s="158"/>
      <c r="B8" s="158"/>
      <c r="C8" s="158"/>
      <c r="D8" s="158"/>
      <c r="E8" s="158"/>
      <c r="F8" s="158"/>
      <c r="G8" s="158"/>
      <c r="H8" s="158"/>
      <c r="I8" s="112"/>
      <c r="J8" s="157"/>
      <c r="K8" s="157"/>
      <c r="L8" s="157"/>
    </row>
    <row r="9" spans="1:12" s="4" customFormat="1" ht="3.75" customHeight="1">
      <c r="A9" s="111"/>
      <c r="B9" s="111"/>
      <c r="C9" s="111"/>
      <c r="D9" s="111"/>
      <c r="E9" s="111"/>
      <c r="F9" s="113"/>
      <c r="G9" s="95"/>
      <c r="H9" s="113"/>
      <c r="I9" s="114"/>
      <c r="J9" s="113"/>
      <c r="K9" s="95"/>
      <c r="L9" s="113"/>
    </row>
    <row r="10" spans="6:12" s="4" customFormat="1" ht="80.25" customHeight="1">
      <c r="F10" s="115" t="s">
        <v>8</v>
      </c>
      <c r="G10" s="115"/>
      <c r="H10" s="115" t="s">
        <v>89</v>
      </c>
      <c r="I10" s="115"/>
      <c r="J10" s="115" t="s">
        <v>107</v>
      </c>
      <c r="K10" s="116"/>
      <c r="L10" s="115" t="s">
        <v>107</v>
      </c>
    </row>
    <row r="11" spans="6:12" s="4" customFormat="1" ht="15">
      <c r="F11" s="95" t="s">
        <v>105</v>
      </c>
      <c r="G11" s="95"/>
      <c r="H11" s="95" t="s">
        <v>106</v>
      </c>
      <c r="I11" s="95"/>
      <c r="J11" s="95" t="s">
        <v>105</v>
      </c>
      <c r="K11" s="95"/>
      <c r="L11" s="95" t="s">
        <v>106</v>
      </c>
    </row>
    <row r="12" spans="1:12" s="4" customFormat="1" ht="15">
      <c r="A12" s="3"/>
      <c r="B12" s="3"/>
      <c r="F12" s="95" t="s">
        <v>3</v>
      </c>
      <c r="G12" s="95"/>
      <c r="H12" s="95" t="s">
        <v>3</v>
      </c>
      <c r="I12" s="95"/>
      <c r="J12" s="95" t="s">
        <v>3</v>
      </c>
      <c r="K12" s="116"/>
      <c r="L12" s="95" t="s">
        <v>3</v>
      </c>
    </row>
    <row r="13" spans="1:12" s="4" customFormat="1" ht="15">
      <c r="A13" s="3"/>
      <c r="B13" s="3"/>
      <c r="F13" s="117" t="s">
        <v>7</v>
      </c>
      <c r="G13" s="95"/>
      <c r="H13" s="117" t="s">
        <v>7</v>
      </c>
      <c r="I13" s="95"/>
      <c r="J13" s="117" t="s">
        <v>7</v>
      </c>
      <c r="K13" s="116"/>
      <c r="L13" s="117" t="s">
        <v>7</v>
      </c>
    </row>
    <row r="14" spans="6:12" ht="7.5" customHeight="1">
      <c r="F14" s="118"/>
      <c r="G14" s="91"/>
      <c r="H14" s="119"/>
      <c r="I14" s="120"/>
      <c r="J14" s="118"/>
      <c r="K14" s="91"/>
      <c r="L14" s="119"/>
    </row>
    <row r="15" spans="1:13" s="4" customFormat="1" ht="19.5" customHeight="1">
      <c r="A15" s="121"/>
      <c r="B15" s="121"/>
      <c r="C15" s="122"/>
      <c r="D15" s="122" t="s">
        <v>42</v>
      </c>
      <c r="E15" s="121"/>
      <c r="F15" s="123">
        <f>531200-274733</f>
        <v>256467</v>
      </c>
      <c r="G15" s="124"/>
      <c r="H15" s="124">
        <v>352542</v>
      </c>
      <c r="I15" s="124"/>
      <c r="J15" s="123">
        <v>531200</v>
      </c>
      <c r="K15" s="124"/>
      <c r="L15" s="124">
        <v>671398</v>
      </c>
      <c r="M15" s="125"/>
    </row>
    <row r="16" spans="1:13" s="4" customFormat="1" ht="15" customHeight="1">
      <c r="A16" s="121"/>
      <c r="B16" s="121"/>
      <c r="C16" s="122"/>
      <c r="D16" s="122"/>
      <c r="E16" s="121"/>
      <c r="F16" s="123"/>
      <c r="G16" s="124"/>
      <c r="H16" s="124"/>
      <c r="I16" s="124"/>
      <c r="J16" s="123"/>
      <c r="K16" s="124"/>
      <c r="L16" s="124"/>
      <c r="M16" s="125"/>
    </row>
    <row r="17" spans="1:13" s="4" customFormat="1" ht="15" customHeight="1">
      <c r="A17" s="121"/>
      <c r="B17" s="121"/>
      <c r="C17" s="122"/>
      <c r="D17" s="122" t="s">
        <v>43</v>
      </c>
      <c r="E17" s="121"/>
      <c r="F17" s="123">
        <f>J17+263936</f>
        <v>-246694</v>
      </c>
      <c r="G17" s="124"/>
      <c r="H17" s="124">
        <v>-341738</v>
      </c>
      <c r="I17" s="124"/>
      <c r="J17" s="123">
        <v>-510630</v>
      </c>
      <c r="K17" s="124"/>
      <c r="L17" s="124">
        <v>-641853</v>
      </c>
      <c r="M17" s="125"/>
    </row>
    <row r="18" spans="1:12" s="91" customFormat="1" ht="10.5" customHeight="1">
      <c r="A18" s="126"/>
      <c r="B18" s="126"/>
      <c r="C18" s="126"/>
      <c r="D18" s="127"/>
      <c r="E18" s="127"/>
      <c r="F18" s="123"/>
      <c r="G18" s="124"/>
      <c r="H18" s="128"/>
      <c r="I18" s="128"/>
      <c r="J18" s="123"/>
      <c r="K18" s="124"/>
      <c r="L18" s="128"/>
    </row>
    <row r="19" spans="1:12" ht="15">
      <c r="A19" s="129"/>
      <c r="B19" s="129"/>
      <c r="C19" s="129"/>
      <c r="D19" s="130" t="s">
        <v>44</v>
      </c>
      <c r="E19" s="131"/>
      <c r="F19" s="132">
        <f>J19-822</f>
        <v>174</v>
      </c>
      <c r="G19" s="133"/>
      <c r="H19" s="134">
        <v>488</v>
      </c>
      <c r="I19" s="124"/>
      <c r="J19" s="132">
        <v>996</v>
      </c>
      <c r="K19" s="133"/>
      <c r="L19" s="134">
        <v>942</v>
      </c>
    </row>
    <row r="20" spans="1:12" ht="7.5" customHeight="1">
      <c r="A20" s="129"/>
      <c r="B20" s="129"/>
      <c r="C20" s="129"/>
      <c r="D20" s="130"/>
      <c r="E20" s="131"/>
      <c r="F20" s="135"/>
      <c r="G20" s="133"/>
      <c r="H20" s="135"/>
      <c r="I20" s="135"/>
      <c r="J20" s="135"/>
      <c r="K20" s="133"/>
      <c r="L20" s="135"/>
    </row>
    <row r="21" spans="1:12" s="137" customFormat="1" ht="15">
      <c r="A21" s="129"/>
      <c r="B21" s="129"/>
      <c r="C21" s="129"/>
      <c r="D21" s="4" t="s">
        <v>45</v>
      </c>
      <c r="E21" s="136"/>
      <c r="F21" s="135">
        <f>SUM(F15:F19)</f>
        <v>9947</v>
      </c>
      <c r="G21" s="133"/>
      <c r="H21" s="135">
        <f>SUM(H15:H19)</f>
        <v>11292</v>
      </c>
      <c r="I21" s="135"/>
      <c r="J21" s="135">
        <f>SUM(J15:J19)</f>
        <v>21566</v>
      </c>
      <c r="K21" s="133"/>
      <c r="L21" s="135">
        <f>SUM(L15:L19)</f>
        <v>30487</v>
      </c>
    </row>
    <row r="22" spans="1:12" s="137" customFormat="1" ht="15">
      <c r="A22" s="129"/>
      <c r="B22" s="129"/>
      <c r="C22" s="129"/>
      <c r="D22" s="136"/>
      <c r="E22" s="136"/>
      <c r="F22" s="135"/>
      <c r="G22" s="133"/>
      <c r="H22" s="135"/>
      <c r="I22" s="135"/>
      <c r="J22" s="135"/>
      <c r="K22" s="133"/>
      <c r="L22" s="135"/>
    </row>
    <row r="23" spans="1:12" s="137" customFormat="1" ht="14.25" customHeight="1">
      <c r="A23" s="129"/>
      <c r="B23" s="129"/>
      <c r="C23" s="129"/>
      <c r="D23" s="4" t="s">
        <v>59</v>
      </c>
      <c r="E23" s="136"/>
      <c r="F23" s="138">
        <f>J23+3862</f>
        <v>-4109</v>
      </c>
      <c r="G23" s="133"/>
      <c r="H23" s="138">
        <v>-3496</v>
      </c>
      <c r="I23" s="135"/>
      <c r="J23" s="138">
        <v>-7971</v>
      </c>
      <c r="K23" s="133"/>
      <c r="L23" s="138">
        <v>-6219</v>
      </c>
    </row>
    <row r="24" spans="1:12" s="137" customFormat="1" ht="6.75" customHeight="1">
      <c r="A24" s="129"/>
      <c r="B24" s="129"/>
      <c r="C24" s="129"/>
      <c r="D24" s="136"/>
      <c r="E24" s="136"/>
      <c r="F24" s="139"/>
      <c r="G24" s="140"/>
      <c r="H24" s="139"/>
      <c r="I24" s="139"/>
      <c r="J24" s="139"/>
      <c r="K24" s="140"/>
      <c r="L24" s="139"/>
    </row>
    <row r="25" spans="1:12" s="137" customFormat="1" ht="15">
      <c r="A25" s="129"/>
      <c r="B25" s="129"/>
      <c r="C25" s="129"/>
      <c r="D25" s="136" t="s">
        <v>60</v>
      </c>
      <c r="E25" s="136"/>
      <c r="F25" s="139">
        <f>SUM(F21:F23)</f>
        <v>5838</v>
      </c>
      <c r="G25" s="140"/>
      <c r="H25" s="139">
        <f>SUM(H21:H23)</f>
        <v>7796</v>
      </c>
      <c r="I25" s="139"/>
      <c r="J25" s="139">
        <f>SUM(J21:J23)</f>
        <v>13595</v>
      </c>
      <c r="K25" s="140"/>
      <c r="L25" s="139">
        <f>SUM(L21:L23)</f>
        <v>24268</v>
      </c>
    </row>
    <row r="26" spans="1:12" s="137" customFormat="1" ht="11.25" customHeight="1">
      <c r="A26" s="129"/>
      <c r="B26" s="129"/>
      <c r="C26" s="129"/>
      <c r="D26" s="136"/>
      <c r="E26" s="136"/>
      <c r="F26" s="139"/>
      <c r="G26" s="140"/>
      <c r="H26" s="139"/>
      <c r="I26" s="139"/>
      <c r="J26" s="139"/>
      <c r="K26" s="140"/>
      <c r="L26" s="139"/>
    </row>
    <row r="27" spans="1:12" s="137" customFormat="1" ht="15">
      <c r="A27" s="129"/>
      <c r="B27" s="129"/>
      <c r="C27" s="129"/>
      <c r="D27" s="136" t="s">
        <v>47</v>
      </c>
      <c r="E27" s="136"/>
      <c r="F27" s="141">
        <f>J27+500</f>
        <v>-1268</v>
      </c>
      <c r="G27" s="140"/>
      <c r="H27" s="141">
        <v>-1500</v>
      </c>
      <c r="I27" s="139"/>
      <c r="J27" s="141">
        <f>-3800+2032</f>
        <v>-1768</v>
      </c>
      <c r="K27" s="140"/>
      <c r="L27" s="141">
        <v>-5000</v>
      </c>
    </row>
    <row r="28" spans="1:12" s="137" customFormat="1" ht="9" customHeight="1">
      <c r="A28" s="129"/>
      <c r="B28" s="129"/>
      <c r="C28" s="129"/>
      <c r="D28" s="136"/>
      <c r="E28" s="136"/>
      <c r="F28" s="139"/>
      <c r="G28" s="140"/>
      <c r="H28" s="139"/>
      <c r="I28" s="139"/>
      <c r="J28" s="139"/>
      <c r="K28" s="140"/>
      <c r="L28" s="139"/>
    </row>
    <row r="29" spans="1:12" s="137" customFormat="1" ht="15">
      <c r="A29" s="129"/>
      <c r="B29" s="129"/>
      <c r="C29" s="129"/>
      <c r="D29" s="136" t="s">
        <v>61</v>
      </c>
      <c r="E29" s="136"/>
      <c r="F29" s="135">
        <f>SUM(F25:F27)</f>
        <v>4570</v>
      </c>
      <c r="G29" s="133"/>
      <c r="H29" s="135">
        <f>SUM(H25:H27)</f>
        <v>6296</v>
      </c>
      <c r="I29" s="135"/>
      <c r="J29" s="135">
        <f>SUM(J25:J27)</f>
        <v>11827</v>
      </c>
      <c r="K29" s="133"/>
      <c r="L29" s="135">
        <f>SUM(L25:L27)</f>
        <v>19268</v>
      </c>
    </row>
    <row r="30" spans="1:12" s="137" customFormat="1" ht="7.5" customHeight="1">
      <c r="A30" s="129"/>
      <c r="B30" s="129"/>
      <c r="C30" s="129"/>
      <c r="D30" s="136"/>
      <c r="E30" s="136"/>
      <c r="F30" s="135"/>
      <c r="G30" s="133"/>
      <c r="H30" s="135"/>
      <c r="I30" s="135"/>
      <c r="J30" s="135"/>
      <c r="K30" s="133"/>
      <c r="L30" s="135"/>
    </row>
    <row r="31" spans="1:12" s="137" customFormat="1" ht="15">
      <c r="A31" s="129"/>
      <c r="B31" s="129"/>
      <c r="C31" s="129"/>
      <c r="D31" s="142" t="s">
        <v>1</v>
      </c>
      <c r="E31" s="129"/>
      <c r="F31" s="138">
        <f>J31-216</f>
        <v>850</v>
      </c>
      <c r="G31" s="133"/>
      <c r="H31" s="138">
        <v>98</v>
      </c>
      <c r="I31" s="135"/>
      <c r="J31" s="138">
        <v>1066</v>
      </c>
      <c r="K31" s="133"/>
      <c r="L31" s="138">
        <v>905</v>
      </c>
    </row>
    <row r="32" spans="1:12" s="137" customFormat="1" ht="9" customHeight="1">
      <c r="A32" s="129"/>
      <c r="B32" s="129"/>
      <c r="C32" s="129"/>
      <c r="D32" s="136"/>
      <c r="E32" s="129"/>
      <c r="F32" s="135"/>
      <c r="G32" s="133"/>
      <c r="H32" s="135"/>
      <c r="I32" s="135"/>
      <c r="J32" s="135"/>
      <c r="K32" s="133"/>
      <c r="L32" s="135"/>
    </row>
    <row r="33" spans="1:12" s="137" customFormat="1" ht="13.5" customHeight="1">
      <c r="A33" s="129"/>
      <c r="B33" s="129"/>
      <c r="C33" s="129"/>
      <c r="D33" s="136" t="s">
        <v>103</v>
      </c>
      <c r="E33" s="129"/>
      <c r="F33" s="135">
        <f>SUM(F29:F31)</f>
        <v>5420</v>
      </c>
      <c r="G33" s="133"/>
      <c r="H33" s="135">
        <f>SUM(H29:H31)</f>
        <v>6394</v>
      </c>
      <c r="I33" s="135"/>
      <c r="J33" s="135">
        <f>SUM(J29:J31)</f>
        <v>12893</v>
      </c>
      <c r="K33" s="133"/>
      <c r="L33" s="135">
        <f>SUM(L29:L31)</f>
        <v>20173</v>
      </c>
    </row>
    <row r="34" spans="1:12" s="137" customFormat="1" ht="8.25" customHeight="1" thickBot="1">
      <c r="A34" s="129"/>
      <c r="B34" s="129"/>
      <c r="C34" s="129"/>
      <c r="D34" s="136"/>
      <c r="E34" s="136"/>
      <c r="F34" s="143"/>
      <c r="G34" s="140"/>
      <c r="H34" s="143"/>
      <c r="I34" s="139"/>
      <c r="J34" s="143"/>
      <c r="K34" s="140"/>
      <c r="L34" s="143"/>
    </row>
    <row r="35" spans="4:12" ht="21" customHeight="1" thickTop="1">
      <c r="D35" s="4"/>
      <c r="F35" s="144"/>
      <c r="G35" s="92"/>
      <c r="H35" s="144"/>
      <c r="I35" s="144"/>
      <c r="J35" s="144"/>
      <c r="K35" s="92"/>
      <c r="L35" s="144"/>
    </row>
    <row r="36" spans="4:12" ht="30.75" customHeight="1">
      <c r="D36" s="127" t="s">
        <v>62</v>
      </c>
      <c r="E36" s="91"/>
      <c r="F36" s="145"/>
      <c r="G36" s="146"/>
      <c r="H36" s="145"/>
      <c r="I36" s="145"/>
      <c r="J36" s="145"/>
      <c r="K36" s="146"/>
      <c r="L36" s="145"/>
    </row>
    <row r="37" spans="4:12" ht="15">
      <c r="D37" s="127" t="s">
        <v>63</v>
      </c>
      <c r="F37" s="145">
        <v>3.51</v>
      </c>
      <c r="G37" s="147"/>
      <c r="H37" s="145">
        <v>4.51</v>
      </c>
      <c r="I37" s="145"/>
      <c r="J37" s="145">
        <v>8.34</v>
      </c>
      <c r="K37" s="147"/>
      <c r="L37" s="145">
        <v>14.23</v>
      </c>
    </row>
    <row r="38" spans="4:12" ht="15.75" thickBot="1">
      <c r="D38" s="127" t="s">
        <v>64</v>
      </c>
      <c r="F38" s="148">
        <v>3.43</v>
      </c>
      <c r="G38" s="147"/>
      <c r="H38" s="148">
        <v>4.38</v>
      </c>
      <c r="I38" s="145"/>
      <c r="J38" s="148">
        <v>8.15</v>
      </c>
      <c r="K38" s="147"/>
      <c r="L38" s="148">
        <v>13.8</v>
      </c>
    </row>
    <row r="39" spans="4:12" ht="15.75" thickTop="1">
      <c r="D39" s="127"/>
      <c r="F39" s="145"/>
      <c r="G39" s="147"/>
      <c r="H39" s="145"/>
      <c r="I39" s="145"/>
      <c r="J39" s="145"/>
      <c r="K39" s="147"/>
      <c r="L39" s="145"/>
    </row>
    <row r="40" spans="4:12" ht="15">
      <c r="D40" s="4"/>
      <c r="F40" s="104"/>
      <c r="G40" s="91"/>
      <c r="H40" s="104"/>
      <c r="I40" s="104"/>
      <c r="J40" s="104"/>
      <c r="K40" s="91"/>
      <c r="L40" s="104"/>
    </row>
    <row r="41" spans="6:10" ht="15">
      <c r="F41" s="3"/>
      <c r="J41" s="3"/>
    </row>
    <row r="42" spans="4:10" ht="15">
      <c r="D42" s="109" t="s">
        <v>114</v>
      </c>
      <c r="F42" s="3"/>
      <c r="J42" s="3"/>
    </row>
    <row r="43" spans="4:10" ht="15">
      <c r="D43" s="4" t="s">
        <v>115</v>
      </c>
      <c r="F43" s="3"/>
      <c r="J43" s="3"/>
    </row>
    <row r="44" spans="6:10" ht="15">
      <c r="F44" s="3"/>
      <c r="J44" s="3"/>
    </row>
    <row r="45" spans="6:10" ht="15">
      <c r="F45" s="3"/>
      <c r="H45" s="100" t="s">
        <v>80</v>
      </c>
      <c r="J45" s="3"/>
    </row>
    <row r="46" spans="6:10" ht="15">
      <c r="F46" s="3"/>
      <c r="J46" s="3"/>
    </row>
    <row r="47" spans="6:10" ht="15">
      <c r="F47" s="3"/>
      <c r="J47" s="3"/>
    </row>
    <row r="48" spans="6:10" ht="15">
      <c r="F48" s="3"/>
      <c r="J48" s="3"/>
    </row>
    <row r="49" spans="6:10" ht="15">
      <c r="F49" s="3"/>
      <c r="J49" s="3"/>
    </row>
    <row r="50" spans="6:10" ht="15">
      <c r="F50" s="3"/>
      <c r="J50" s="3"/>
    </row>
    <row r="51" spans="6:10" ht="15">
      <c r="F51" s="3"/>
      <c r="J51" s="3"/>
    </row>
    <row r="52" spans="6:10" ht="15">
      <c r="F52" s="3"/>
      <c r="J52" s="3"/>
    </row>
    <row r="53" spans="6:10" ht="15">
      <c r="F53" s="3"/>
      <c r="J53" s="3"/>
    </row>
    <row r="54" spans="6:10" ht="15">
      <c r="F54" s="3"/>
      <c r="J54" s="3"/>
    </row>
    <row r="55" spans="6:10" ht="15">
      <c r="F55" s="3"/>
      <c r="J55" s="3"/>
    </row>
    <row r="56" spans="6:10" ht="15">
      <c r="F56" s="3"/>
      <c r="J56" s="3"/>
    </row>
    <row r="57" spans="6:10" ht="15">
      <c r="F57" s="3"/>
      <c r="J57" s="3"/>
    </row>
    <row r="58" spans="6:10" ht="15">
      <c r="F58" s="3"/>
      <c r="J58" s="3"/>
    </row>
    <row r="59" spans="6:10" ht="15">
      <c r="F59" s="3"/>
      <c r="J59" s="3"/>
    </row>
    <row r="60" spans="6:10" ht="15">
      <c r="F60" s="3"/>
      <c r="J60" s="3"/>
    </row>
    <row r="61" spans="6:10" ht="15">
      <c r="F61" s="3"/>
      <c r="J61" s="3"/>
    </row>
    <row r="62" spans="6:10" ht="13.5" customHeight="1">
      <c r="F62" s="3"/>
      <c r="J62" s="3"/>
    </row>
    <row r="63" spans="6:10" ht="15">
      <c r="F63" s="3"/>
      <c r="J63" s="3"/>
    </row>
    <row r="64" spans="6:10" ht="15">
      <c r="F64" s="3"/>
      <c r="J64" s="3"/>
    </row>
    <row r="65" spans="6:10" ht="15">
      <c r="F65" s="3"/>
      <c r="J65" s="3"/>
    </row>
    <row r="66" spans="6:10" ht="15">
      <c r="F66" s="3"/>
      <c r="J66" s="3"/>
    </row>
    <row r="67" spans="6:10" ht="15">
      <c r="F67" s="3"/>
      <c r="J67" s="3"/>
    </row>
    <row r="68" spans="6:10" ht="15">
      <c r="F68" s="3"/>
      <c r="J68" s="3"/>
    </row>
    <row r="69" spans="6:10" ht="15">
      <c r="F69" s="3"/>
      <c r="J69" s="3"/>
    </row>
    <row r="70" spans="6:10" ht="15">
      <c r="F70" s="3"/>
      <c r="J70" s="3"/>
    </row>
    <row r="71" spans="6:10" ht="15">
      <c r="F71" s="3"/>
      <c r="J71" s="3"/>
    </row>
    <row r="72" spans="6:10" ht="15">
      <c r="F72" s="3"/>
      <c r="J72" s="3"/>
    </row>
    <row r="73" spans="6:10" ht="15">
      <c r="F73" s="3"/>
      <c r="J73" s="3"/>
    </row>
    <row r="74" spans="6:10" ht="15">
      <c r="F74" s="3"/>
      <c r="J74" s="3"/>
    </row>
    <row r="75" spans="6:10" ht="15">
      <c r="F75" s="3"/>
      <c r="J75" s="3"/>
    </row>
    <row r="76" spans="6:10" ht="15">
      <c r="F76" s="3"/>
      <c r="J76" s="3"/>
    </row>
    <row r="77" spans="6:10" ht="15">
      <c r="F77" s="3"/>
      <c r="J77" s="3"/>
    </row>
    <row r="78" spans="6:10" ht="15">
      <c r="F78" s="3"/>
      <c r="J78" s="3"/>
    </row>
    <row r="79" spans="6:10" ht="15">
      <c r="F79" s="3"/>
      <c r="J79" s="3"/>
    </row>
    <row r="80" spans="6:10" ht="15">
      <c r="F80" s="3"/>
      <c r="J80" s="3"/>
    </row>
    <row r="81" spans="6:10" ht="15">
      <c r="F81" s="3"/>
      <c r="J81" s="3"/>
    </row>
    <row r="82" spans="6:10" ht="15">
      <c r="F82" s="3"/>
      <c r="J82" s="3"/>
    </row>
    <row r="83" spans="6:12" ht="15">
      <c r="F83" s="3"/>
      <c r="H83" s="149"/>
      <c r="I83" s="150"/>
      <c r="J83" s="3"/>
      <c r="L83" s="149"/>
    </row>
    <row r="84" spans="6:12" ht="15">
      <c r="F84" s="3"/>
      <c r="H84" s="149"/>
      <c r="I84" s="150"/>
      <c r="J84" s="3"/>
      <c r="L84" s="149"/>
    </row>
    <row r="85" spans="6:12" ht="15">
      <c r="F85" s="3"/>
      <c r="H85" s="149"/>
      <c r="I85" s="150"/>
      <c r="J85" s="3"/>
      <c r="L85" s="149"/>
    </row>
    <row r="86" spans="6:12" ht="15">
      <c r="F86" s="3"/>
      <c r="H86" s="149"/>
      <c r="I86" s="150"/>
      <c r="J86" s="3"/>
      <c r="L86" s="149"/>
    </row>
    <row r="87" spans="6:12" ht="6.75" customHeight="1">
      <c r="F87" s="3"/>
      <c r="H87" s="149"/>
      <c r="I87" s="150"/>
      <c r="J87" s="3"/>
      <c r="L87" s="149"/>
    </row>
    <row r="88" spans="6:12" ht="18.75" customHeight="1">
      <c r="F88" s="3"/>
      <c r="H88" s="149"/>
      <c r="I88" s="150"/>
      <c r="J88" s="3"/>
      <c r="L88" s="149"/>
    </row>
    <row r="89" spans="6:12" ht="7.5" customHeight="1">
      <c r="F89" s="3"/>
      <c r="H89" s="149"/>
      <c r="I89" s="150"/>
      <c r="J89" s="3"/>
      <c r="L89" s="149"/>
    </row>
    <row r="90" spans="6:12" ht="15">
      <c r="F90" s="3"/>
      <c r="H90" s="149"/>
      <c r="I90" s="150"/>
      <c r="J90" s="3"/>
      <c r="L90" s="149"/>
    </row>
    <row r="91" spans="6:12" ht="6" customHeight="1">
      <c r="F91" s="3"/>
      <c r="H91" s="149"/>
      <c r="I91" s="150"/>
      <c r="J91" s="3"/>
      <c r="L91" s="149"/>
    </row>
    <row r="92" spans="6:12" ht="15">
      <c r="F92" s="3"/>
      <c r="H92" s="149"/>
      <c r="I92" s="150"/>
      <c r="J92" s="3"/>
      <c r="L92" s="149"/>
    </row>
    <row r="93" spans="6:12" ht="15">
      <c r="F93" s="3"/>
      <c r="H93" s="149"/>
      <c r="I93" s="150"/>
      <c r="J93" s="3"/>
      <c r="L93" s="149"/>
    </row>
    <row r="94" spans="6:12" ht="15">
      <c r="F94" s="3"/>
      <c r="H94" s="149"/>
      <c r="I94" s="150"/>
      <c r="J94" s="3"/>
      <c r="L94" s="149"/>
    </row>
    <row r="95" spans="6:12" ht="5.25" customHeight="1">
      <c r="F95" s="151"/>
      <c r="G95" s="124"/>
      <c r="H95" s="152"/>
      <c r="I95" s="153"/>
      <c r="J95" s="151"/>
      <c r="K95" s="124"/>
      <c r="L95" s="152"/>
    </row>
    <row r="96" spans="6:12" ht="15.75" customHeight="1">
      <c r="F96" s="3"/>
      <c r="H96" s="149"/>
      <c r="I96" s="150"/>
      <c r="J96" s="3"/>
      <c r="L96" s="149"/>
    </row>
    <row r="97" spans="6:12" ht="5.25" customHeight="1">
      <c r="F97" s="3"/>
      <c r="H97" s="149"/>
      <c r="I97" s="150"/>
      <c r="J97" s="3"/>
      <c r="L97" s="149"/>
    </row>
    <row r="98" spans="6:12" ht="5.25" customHeight="1">
      <c r="F98" s="3"/>
      <c r="H98" s="149"/>
      <c r="I98" s="150"/>
      <c r="J98" s="3"/>
      <c r="L98" s="149"/>
    </row>
    <row r="99" spans="6:12" ht="5.25" customHeight="1">
      <c r="F99" s="3"/>
      <c r="H99" s="149"/>
      <c r="I99" s="150"/>
      <c r="J99" s="3"/>
      <c r="L99" s="149"/>
    </row>
    <row r="100" spans="6:12" ht="5.25" customHeight="1">
      <c r="F100" s="3"/>
      <c r="H100" s="149"/>
      <c r="I100" s="150"/>
      <c r="J100" s="3"/>
      <c r="L100" s="149"/>
    </row>
    <row r="101" spans="6:12" ht="9" customHeight="1">
      <c r="F101" s="3"/>
      <c r="H101" s="149"/>
      <c r="I101" s="150"/>
      <c r="J101" s="3"/>
      <c r="L101" s="149"/>
    </row>
    <row r="102" spans="6:12" ht="5.25" customHeight="1">
      <c r="F102" s="3"/>
      <c r="H102" s="149"/>
      <c r="I102" s="150"/>
      <c r="J102" s="3"/>
      <c r="L102" s="149"/>
    </row>
    <row r="103" spans="6:12" ht="17.25" customHeight="1">
      <c r="F103" s="3"/>
      <c r="H103" s="149"/>
      <c r="I103" s="150"/>
      <c r="J103" s="3"/>
      <c r="L103" s="149"/>
    </row>
    <row r="104" spans="6:12" ht="5.25" customHeight="1">
      <c r="F104" s="3"/>
      <c r="H104" s="149"/>
      <c r="I104" s="150"/>
      <c r="J104" s="3"/>
      <c r="L104" s="149"/>
    </row>
    <row r="105" spans="6:12" ht="25.5" customHeight="1">
      <c r="F105" s="3"/>
      <c r="H105" s="149"/>
      <c r="I105" s="150"/>
      <c r="J105" s="3"/>
      <c r="L105" s="149"/>
    </row>
    <row r="106" spans="6:12" ht="25.5" customHeight="1">
      <c r="F106" s="3"/>
      <c r="H106" s="149"/>
      <c r="I106" s="150"/>
      <c r="J106" s="3"/>
      <c r="L106" s="149"/>
    </row>
    <row r="107" spans="6:12" ht="15" customHeight="1">
      <c r="F107" s="3"/>
      <c r="H107" s="149"/>
      <c r="I107" s="150"/>
      <c r="J107" s="3"/>
      <c r="L107" s="149"/>
    </row>
    <row r="108" spans="6:12" ht="15">
      <c r="F108" s="3"/>
      <c r="H108" s="149"/>
      <c r="I108" s="150"/>
      <c r="J108" s="3"/>
      <c r="L108" s="149"/>
    </row>
    <row r="109" spans="6:12" ht="15">
      <c r="F109" s="3"/>
      <c r="H109" s="149"/>
      <c r="I109" s="150"/>
      <c r="J109" s="3"/>
      <c r="L109" s="149"/>
    </row>
    <row r="110" spans="6:12" ht="38.25" customHeight="1">
      <c r="F110" s="3"/>
      <c r="H110" s="149"/>
      <c r="I110" s="150"/>
      <c r="J110" s="3"/>
      <c r="L110" s="149"/>
    </row>
    <row r="111" spans="6:12" ht="38.25" customHeight="1">
      <c r="F111" s="3"/>
      <c r="H111" s="149"/>
      <c r="I111" s="150"/>
      <c r="J111" s="3"/>
      <c r="L111" s="149"/>
    </row>
    <row r="112" spans="6:12" ht="12" customHeight="1">
      <c r="F112" s="3"/>
      <c r="H112" s="149"/>
      <c r="I112" s="150"/>
      <c r="J112" s="3"/>
      <c r="L112" s="149"/>
    </row>
    <row r="113" spans="6:12" ht="13.5" customHeight="1">
      <c r="F113" s="3"/>
      <c r="H113" s="149"/>
      <c r="I113" s="150"/>
      <c r="J113" s="3"/>
      <c r="L113" s="149"/>
    </row>
    <row r="114" spans="6:12" ht="13.5" customHeight="1">
      <c r="F114" s="3"/>
      <c r="H114" s="149"/>
      <c r="I114" s="150"/>
      <c r="J114" s="3"/>
      <c r="L114" s="149"/>
    </row>
    <row r="115" spans="6:12" ht="13.5" customHeight="1">
      <c r="F115" s="3"/>
      <c r="H115" s="149"/>
      <c r="I115" s="150"/>
      <c r="J115" s="3"/>
      <c r="L115" s="149"/>
    </row>
    <row r="116" spans="6:12" ht="13.5" customHeight="1">
      <c r="F116" s="3"/>
      <c r="H116" s="149"/>
      <c r="I116" s="150"/>
      <c r="J116" s="3"/>
      <c r="L116" s="149"/>
    </row>
    <row r="117" spans="6:12" ht="13.5" customHeight="1">
      <c r="F117" s="3"/>
      <c r="H117" s="149"/>
      <c r="I117" s="150"/>
      <c r="J117" s="3"/>
      <c r="L117" s="149"/>
    </row>
    <row r="118" spans="6:12" ht="6" customHeight="1">
      <c r="F118" s="3"/>
      <c r="H118" s="149"/>
      <c r="I118" s="150"/>
      <c r="J118" s="3"/>
      <c r="L118" s="149"/>
    </row>
    <row r="119" spans="6:12" ht="15">
      <c r="F119" s="3"/>
      <c r="H119" s="149"/>
      <c r="I119" s="150"/>
      <c r="J119" s="3"/>
      <c r="L119" s="149"/>
    </row>
    <row r="120" spans="6:12" ht="15">
      <c r="F120" s="3"/>
      <c r="H120" s="149"/>
      <c r="I120" s="150"/>
      <c r="J120" s="3"/>
      <c r="L120" s="149"/>
    </row>
    <row r="121" spans="6:12" ht="15">
      <c r="F121" s="3"/>
      <c r="H121" s="149"/>
      <c r="I121" s="150"/>
      <c r="J121" s="3"/>
      <c r="L121" s="149"/>
    </row>
    <row r="122" spans="6:12" ht="15">
      <c r="F122" s="3"/>
      <c r="H122" s="149"/>
      <c r="I122" s="150"/>
      <c r="J122" s="3"/>
      <c r="L122" s="149"/>
    </row>
    <row r="123" spans="1:9" s="122" customFormat="1" ht="15">
      <c r="A123" s="121"/>
      <c r="I123" s="127"/>
    </row>
    <row r="124" spans="1:9" s="122" customFormat="1" ht="15">
      <c r="A124" s="121"/>
      <c r="I124" s="127"/>
    </row>
    <row r="125" spans="1:9" s="122" customFormat="1" ht="15">
      <c r="A125" s="121"/>
      <c r="I125" s="127"/>
    </row>
    <row r="126" spans="1:9" s="122" customFormat="1" ht="15">
      <c r="A126" s="121"/>
      <c r="I126" s="127"/>
    </row>
    <row r="127" spans="1:9" s="122" customFormat="1" ht="15">
      <c r="A127" s="121"/>
      <c r="I127" s="127"/>
    </row>
    <row r="128" spans="1:9" s="122" customFormat="1" ht="15">
      <c r="A128" s="121"/>
      <c r="I128" s="127"/>
    </row>
    <row r="129" spans="1:9" s="122" customFormat="1" ht="15">
      <c r="A129" s="121"/>
      <c r="I129" s="127"/>
    </row>
    <row r="130" spans="1:9" s="122" customFormat="1" ht="15">
      <c r="A130" s="121"/>
      <c r="I130" s="127"/>
    </row>
    <row r="131" spans="1:9" s="122" customFormat="1" ht="15">
      <c r="A131" s="121"/>
      <c r="I131" s="127"/>
    </row>
    <row r="132" spans="1:9" s="122" customFormat="1" ht="15">
      <c r="A132" s="121"/>
      <c r="I132" s="127"/>
    </row>
    <row r="133" spans="6:12" ht="15">
      <c r="F133" s="3"/>
      <c r="H133" s="149"/>
      <c r="I133" s="150"/>
      <c r="J133" s="3"/>
      <c r="L133" s="149"/>
    </row>
    <row r="134" spans="6:12" ht="12.75" customHeight="1">
      <c r="F134" s="3"/>
      <c r="H134" s="149"/>
      <c r="I134" s="150"/>
      <c r="J134" s="3"/>
      <c r="L134" s="149"/>
    </row>
    <row r="135" spans="6:12" ht="4.5" customHeight="1">
      <c r="F135" s="3"/>
      <c r="H135" s="149"/>
      <c r="I135" s="150"/>
      <c r="J135" s="3"/>
      <c r="L135" s="149"/>
    </row>
    <row r="136" spans="6:12" ht="28.5" customHeight="1">
      <c r="F136" s="3"/>
      <c r="H136" s="149"/>
      <c r="I136" s="150"/>
      <c r="J136" s="3"/>
      <c r="L136" s="149"/>
    </row>
    <row r="137" spans="6:12" ht="16.5" customHeight="1">
      <c r="F137" s="3"/>
      <c r="H137" s="149"/>
      <c r="I137" s="150"/>
      <c r="J137" s="3"/>
      <c r="L137" s="149"/>
    </row>
    <row r="138" spans="6:12" ht="15.75" customHeight="1">
      <c r="F138" s="3"/>
      <c r="H138" s="149"/>
      <c r="I138" s="150"/>
      <c r="J138" s="3"/>
      <c r="L138" s="149"/>
    </row>
    <row r="139" spans="6:12" ht="15">
      <c r="F139" s="3"/>
      <c r="H139" s="149"/>
      <c r="I139" s="150"/>
      <c r="J139" s="3"/>
      <c r="L139" s="149"/>
    </row>
    <row r="140" s="129" customFormat="1" ht="16.5" customHeight="1">
      <c r="I140" s="154"/>
    </row>
    <row r="141" s="129" customFormat="1" ht="38.25" customHeight="1">
      <c r="I141" s="154"/>
    </row>
    <row r="142" s="129" customFormat="1" ht="15">
      <c r="I142" s="154"/>
    </row>
    <row r="143" spans="6:12" ht="15">
      <c r="F143" s="3"/>
      <c r="H143" s="149"/>
      <c r="I143" s="150"/>
      <c r="J143" s="3"/>
      <c r="L143" s="149"/>
    </row>
    <row r="144" spans="6:12" ht="11.25" customHeight="1">
      <c r="F144" s="3"/>
      <c r="H144" s="149"/>
      <c r="I144" s="150"/>
      <c r="J144" s="3"/>
      <c r="L144" s="149"/>
    </row>
    <row r="145" spans="6:12" ht="196.5" customHeight="1">
      <c r="F145" s="3"/>
      <c r="H145" s="149"/>
      <c r="I145" s="150"/>
      <c r="J145" s="3"/>
      <c r="L145" s="149"/>
    </row>
    <row r="146" spans="6:12" ht="38.25" customHeight="1">
      <c r="F146" s="3"/>
      <c r="H146" s="149"/>
      <c r="I146" s="150"/>
      <c r="J146" s="3"/>
      <c r="L146" s="149"/>
    </row>
    <row r="147" spans="6:12" ht="7.5" customHeight="1">
      <c r="F147" s="3"/>
      <c r="H147" s="149"/>
      <c r="I147" s="150"/>
      <c r="J147" s="3"/>
      <c r="L147" s="149"/>
    </row>
    <row r="148" spans="1:12" ht="15">
      <c r="A148" s="137"/>
      <c r="F148" s="3"/>
      <c r="H148" s="149"/>
      <c r="I148" s="150"/>
      <c r="J148" s="3"/>
      <c r="L148" s="149"/>
    </row>
    <row r="149" spans="1:12" ht="8.25" customHeight="1">
      <c r="A149" s="137"/>
      <c r="F149" s="3"/>
      <c r="H149" s="149"/>
      <c r="I149" s="150"/>
      <c r="J149" s="3"/>
      <c r="L149" s="149"/>
    </row>
    <row r="150" spans="6:12" ht="15">
      <c r="F150" s="3"/>
      <c r="H150" s="149"/>
      <c r="I150" s="150"/>
      <c r="J150" s="3"/>
      <c r="L150" s="149"/>
    </row>
    <row r="151" spans="6:12" ht="5.25" customHeight="1">
      <c r="F151" s="3"/>
      <c r="H151" s="149"/>
      <c r="I151" s="150"/>
      <c r="J151" s="3"/>
      <c r="L151" s="149"/>
    </row>
    <row r="152" spans="6:12" ht="39" customHeight="1">
      <c r="F152" s="3"/>
      <c r="H152" s="149"/>
      <c r="I152" s="150"/>
      <c r="J152" s="3"/>
      <c r="L152" s="149"/>
    </row>
    <row r="153" spans="6:12" ht="4.5" customHeight="1">
      <c r="F153" s="3"/>
      <c r="H153" s="149"/>
      <c r="I153" s="150"/>
      <c r="J153" s="3"/>
      <c r="L153" s="149"/>
    </row>
    <row r="154" spans="6:12" ht="25.5" customHeight="1">
      <c r="F154" s="3"/>
      <c r="H154" s="149"/>
      <c r="I154" s="150"/>
      <c r="J154" s="3"/>
      <c r="L154" s="149"/>
    </row>
    <row r="155" spans="6:12" ht="25.5" customHeight="1">
      <c r="F155" s="3"/>
      <c r="H155" s="149"/>
      <c r="I155" s="150"/>
      <c r="J155" s="3"/>
      <c r="L155" s="149"/>
    </row>
    <row r="156" spans="6:12" ht="7.5" customHeight="1">
      <c r="F156" s="3"/>
      <c r="H156" s="149"/>
      <c r="I156" s="150"/>
      <c r="J156" s="3"/>
      <c r="L156" s="149"/>
    </row>
    <row r="157" spans="6:12" ht="15">
      <c r="F157" s="3"/>
      <c r="H157" s="149"/>
      <c r="I157" s="150"/>
      <c r="J157" s="3"/>
      <c r="L157" s="149"/>
    </row>
    <row r="158" spans="6:12" ht="5.25" customHeight="1">
      <c r="F158" s="3"/>
      <c r="H158" s="149"/>
      <c r="I158" s="150"/>
      <c r="J158" s="3"/>
      <c r="L158" s="149"/>
    </row>
    <row r="159" s="137" customFormat="1" ht="25.5" customHeight="1">
      <c r="I159" s="155"/>
    </row>
    <row r="160" s="137" customFormat="1" ht="4.5" customHeight="1">
      <c r="I160" s="155"/>
    </row>
    <row r="161" spans="6:12" ht="56.25" customHeight="1">
      <c r="F161" s="3"/>
      <c r="H161" s="149"/>
      <c r="I161" s="150"/>
      <c r="J161" s="3"/>
      <c r="L161" s="149"/>
    </row>
    <row r="162" spans="6:10" ht="5.25" customHeight="1">
      <c r="F162" s="3"/>
      <c r="J162" s="3"/>
    </row>
    <row r="163" spans="6:10" ht="12.75" customHeight="1">
      <c r="F163" s="3"/>
      <c r="J163" s="3"/>
    </row>
    <row r="164" spans="6:10" ht="25.5" customHeight="1">
      <c r="F164" s="3"/>
      <c r="J164" s="3"/>
    </row>
    <row r="165" spans="6:10" ht="5.25" customHeight="1">
      <c r="F165" s="3"/>
      <c r="J165" s="3"/>
    </row>
    <row r="166" spans="6:10" ht="15">
      <c r="F166" s="3"/>
      <c r="J166" s="3"/>
    </row>
    <row r="167" spans="6:10" ht="5.25" customHeight="1">
      <c r="F167" s="3"/>
      <c r="J167" s="3"/>
    </row>
    <row r="168" spans="6:10" ht="51" customHeight="1">
      <c r="F168" s="3"/>
      <c r="J168" s="3"/>
    </row>
    <row r="169" spans="6:10" ht="8.25" customHeight="1">
      <c r="F169" s="3"/>
      <c r="J169" s="3"/>
    </row>
    <row r="170" spans="6:10" ht="17.25" customHeight="1">
      <c r="F170" s="3"/>
      <c r="J170" s="3"/>
    </row>
    <row r="171" spans="6:10" ht="9" customHeight="1">
      <c r="F171" s="3"/>
      <c r="J171" s="3"/>
    </row>
    <row r="172" spans="1:10" ht="15">
      <c r="A172" s="4"/>
      <c r="F172" s="3"/>
      <c r="J172" s="3"/>
    </row>
    <row r="173" spans="1:10" ht="15">
      <c r="A173" s="4"/>
      <c r="F173" s="3"/>
      <c r="J173" s="3"/>
    </row>
    <row r="174" spans="6:10" ht="15">
      <c r="F174" s="3"/>
      <c r="J174" s="3"/>
    </row>
    <row r="175" spans="6:10" ht="5.25" customHeight="1">
      <c r="F175" s="3"/>
      <c r="J175" s="3"/>
    </row>
    <row r="176" spans="6:10" ht="15">
      <c r="F176" s="3"/>
      <c r="J176" s="3"/>
    </row>
    <row r="177" spans="1:10" ht="15">
      <c r="A177" s="156"/>
      <c r="F177" s="3"/>
      <c r="J177" s="3"/>
    </row>
    <row r="178" spans="6:10" ht="15">
      <c r="F178" s="3"/>
      <c r="J178" s="3"/>
    </row>
    <row r="179" spans="6:10" ht="32.25" customHeight="1">
      <c r="F179" s="3"/>
      <c r="J179" s="3"/>
    </row>
    <row r="180" spans="6:10" ht="15">
      <c r="F180" s="3"/>
      <c r="J180" s="3"/>
    </row>
    <row r="182" spans="6:10" ht="15">
      <c r="F182" s="3"/>
      <c r="J182" s="3"/>
    </row>
    <row r="183" spans="6:10" ht="15">
      <c r="F183" s="3"/>
      <c r="J183" s="3"/>
    </row>
    <row r="184" spans="6:10" ht="6.75" customHeight="1">
      <c r="F184" s="3"/>
      <c r="J184" s="3"/>
    </row>
    <row r="185" spans="6:10" ht="13.5" customHeight="1">
      <c r="F185" s="3"/>
      <c r="J185" s="3"/>
    </row>
    <row r="186" spans="6:10" ht="13.5" customHeight="1">
      <c r="F186" s="3"/>
      <c r="J186" s="3"/>
    </row>
    <row r="187" spans="6:10" ht="13.5" customHeight="1">
      <c r="F187" s="3"/>
      <c r="J187" s="3"/>
    </row>
    <row r="188" spans="6:10" ht="13.5" customHeight="1">
      <c r="F188" s="3"/>
      <c r="J188" s="3"/>
    </row>
    <row r="189" spans="6:10" ht="13.5" customHeight="1">
      <c r="F189" s="3"/>
      <c r="J189" s="3"/>
    </row>
    <row r="190" spans="6:10" ht="13.5" customHeight="1">
      <c r="F190" s="3"/>
      <c r="J190" s="3"/>
    </row>
    <row r="191" spans="6:10" ht="13.5" customHeight="1">
      <c r="F191" s="3"/>
      <c r="J191" s="3"/>
    </row>
    <row r="192" spans="6:10" ht="13.5" customHeight="1">
      <c r="F192" s="3"/>
      <c r="J192" s="3"/>
    </row>
    <row r="193" spans="6:10" ht="13.5" customHeight="1">
      <c r="F193" s="3"/>
      <c r="J193" s="3"/>
    </row>
    <row r="194" spans="6:10" ht="13.5" customHeight="1">
      <c r="F194" s="3"/>
      <c r="J194" s="3"/>
    </row>
    <row r="195" spans="6:10" ht="7.5" customHeight="1">
      <c r="F195" s="3"/>
      <c r="J195" s="3"/>
    </row>
    <row r="196" spans="6:10" ht="13.5" customHeight="1">
      <c r="F196" s="3"/>
      <c r="J196" s="3"/>
    </row>
    <row r="197" spans="6:10" ht="13.5" customHeight="1">
      <c r="F197" s="3"/>
      <c r="J197" s="3"/>
    </row>
    <row r="198" spans="6:10" ht="13.5" customHeight="1">
      <c r="F198" s="3"/>
      <c r="J198" s="3"/>
    </row>
    <row r="199" spans="6:10" ht="13.5" customHeight="1">
      <c r="F199" s="3"/>
      <c r="J199" s="3"/>
    </row>
    <row r="200" spans="6:10" ht="6.75" customHeight="1">
      <c r="F200" s="3"/>
      <c r="J200" s="3"/>
    </row>
    <row r="201" spans="6:10" ht="13.5" customHeight="1">
      <c r="F201" s="3"/>
      <c r="J201" s="3"/>
    </row>
    <row r="202" spans="6:10" ht="13.5" customHeight="1">
      <c r="F202" s="3"/>
      <c r="J202" s="3"/>
    </row>
    <row r="203" spans="6:10" ht="13.5" customHeight="1">
      <c r="F203" s="3"/>
      <c r="J203" s="3"/>
    </row>
    <row r="204" spans="6:10" ht="13.5" customHeight="1">
      <c r="F204" s="3"/>
      <c r="J204" s="3"/>
    </row>
    <row r="205" spans="6:10" ht="13.5" customHeight="1">
      <c r="F205" s="3"/>
      <c r="J205" s="3"/>
    </row>
    <row r="206" spans="6:10" ht="13.5" customHeight="1">
      <c r="F206" s="3"/>
      <c r="J206" s="3"/>
    </row>
    <row r="207" spans="6:10" ht="13.5" customHeight="1">
      <c r="F207" s="3"/>
      <c r="J207" s="3"/>
    </row>
    <row r="208" spans="6:10" ht="13.5" customHeight="1">
      <c r="F208" s="3"/>
      <c r="J208" s="3"/>
    </row>
    <row r="209" spans="6:10" ht="13.5" customHeight="1">
      <c r="F209" s="3"/>
      <c r="J209" s="3"/>
    </row>
    <row r="210" spans="6:10" ht="13.5" customHeight="1">
      <c r="F210" s="3"/>
      <c r="J210" s="3"/>
    </row>
    <row r="211" spans="6:10" ht="13.5" customHeight="1">
      <c r="F211" s="3"/>
      <c r="J211" s="3"/>
    </row>
    <row r="212" spans="6:10" ht="13.5" customHeight="1">
      <c r="F212" s="3"/>
      <c r="J212" s="3"/>
    </row>
    <row r="213" spans="6:10" ht="13.5" customHeight="1">
      <c r="F213" s="3"/>
      <c r="J213" s="3"/>
    </row>
    <row r="214" spans="6:10" ht="6.75" customHeight="1">
      <c r="F214" s="3"/>
      <c r="J214" s="3"/>
    </row>
    <row r="215" spans="6:10" ht="13.5" customHeight="1">
      <c r="F215" s="3"/>
      <c r="J215" s="3"/>
    </row>
    <row r="216" spans="6:10" ht="13.5" customHeight="1">
      <c r="F216" s="3"/>
      <c r="J216" s="3"/>
    </row>
    <row r="217" spans="6:10" ht="13.5" customHeight="1">
      <c r="F217" s="3"/>
      <c r="J217" s="3"/>
    </row>
    <row r="218" spans="6:10" ht="13.5" customHeight="1">
      <c r="F218" s="3"/>
      <c r="J218" s="3"/>
    </row>
    <row r="219" spans="6:10" ht="13.5" customHeight="1">
      <c r="F219" s="3"/>
      <c r="J219" s="3"/>
    </row>
    <row r="220" spans="6:10" ht="13.5" customHeight="1">
      <c r="F220" s="3"/>
      <c r="J220" s="3"/>
    </row>
    <row r="221" spans="6:10" ht="15">
      <c r="F221" s="3"/>
      <c r="J221" s="3"/>
    </row>
    <row r="222" spans="6:10" ht="15">
      <c r="F222" s="3"/>
      <c r="J222" s="3"/>
    </row>
  </sheetData>
  <mergeCells count="2">
    <mergeCell ref="J8:L8"/>
    <mergeCell ref="A8:H8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9" r:id="rId2"/>
  <rowBreaks count="2" manualBreakCount="2">
    <brk id="36" max="11" man="1"/>
    <brk id="93" max="13" man="1"/>
  </rowBreaks>
  <colBreaks count="1" manualBreakCount="1">
    <brk id="2" max="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showGridLines="0" zoomScaleSheetLayoutView="75" workbookViewId="0" topLeftCell="A37">
      <selection activeCell="B50" sqref="B50"/>
    </sheetView>
  </sheetViews>
  <sheetFormatPr defaultColWidth="9.33203125" defaultRowHeight="12.75"/>
  <cols>
    <col min="1" max="1" width="1.66796875" style="3" customWidth="1"/>
    <col min="2" max="2" width="18" style="3" customWidth="1"/>
    <col min="3" max="3" width="8.83203125" style="3" customWidth="1"/>
    <col min="4" max="4" width="25.83203125" style="3" customWidth="1"/>
    <col min="5" max="5" width="16.33203125" style="15" customWidth="1"/>
    <col min="6" max="6" width="6.5" style="3" customWidth="1"/>
    <col min="7" max="7" width="15.66015625" style="3" customWidth="1"/>
    <col min="8" max="8" width="7.5" style="3" customWidth="1"/>
    <col min="9" max="9" width="8.83203125" style="3" customWidth="1"/>
    <col min="10" max="10" width="12.5" style="3" bestFit="1" customWidth="1"/>
    <col min="11" max="16384" width="8.83203125" style="3" customWidth="1"/>
  </cols>
  <sheetData>
    <row r="1" spans="1:9" ht="15">
      <c r="A1" s="4" t="s">
        <v>48</v>
      </c>
      <c r="G1" s="4"/>
      <c r="I1" s="4"/>
    </row>
    <row r="2" spans="1:7" ht="15">
      <c r="A2" s="3" t="s">
        <v>24</v>
      </c>
      <c r="G2" s="4"/>
    </row>
    <row r="3" ht="15">
      <c r="G3" s="4"/>
    </row>
    <row r="4" spans="1:7" ht="15">
      <c r="A4" s="4" t="s">
        <v>26</v>
      </c>
      <c r="G4" s="4"/>
    </row>
    <row r="5" spans="1:14" ht="15">
      <c r="A5" s="4" t="s">
        <v>108</v>
      </c>
      <c r="B5" s="88"/>
      <c r="C5" s="88"/>
      <c r="D5" s="88"/>
      <c r="E5" s="89"/>
      <c r="F5" s="88"/>
      <c r="G5" s="90"/>
      <c r="H5" s="91"/>
      <c r="I5" s="91"/>
      <c r="J5" s="91"/>
      <c r="K5" s="91"/>
      <c r="L5" s="91"/>
      <c r="M5" s="91"/>
      <c r="N5" s="91"/>
    </row>
    <row r="6" spans="1:14" ht="15">
      <c r="A6" s="91"/>
      <c r="B6" s="91"/>
      <c r="C6" s="91"/>
      <c r="D6" s="91"/>
      <c r="E6" s="92"/>
      <c r="F6" s="91"/>
      <c r="G6" s="93"/>
      <c r="H6" s="91"/>
      <c r="I6" s="91"/>
      <c r="J6" s="91"/>
      <c r="K6" s="91"/>
      <c r="L6" s="91"/>
      <c r="M6" s="91"/>
      <c r="N6" s="91"/>
    </row>
    <row r="7" ht="15">
      <c r="F7" s="91"/>
    </row>
    <row r="8" spans="2:7" ht="15">
      <c r="B8" s="4"/>
      <c r="E8" s="94" t="s">
        <v>109</v>
      </c>
      <c r="F8" s="95"/>
      <c r="G8" s="94" t="s">
        <v>85</v>
      </c>
    </row>
    <row r="9" spans="2:7" ht="15">
      <c r="B9" s="4"/>
      <c r="E9" s="94" t="s">
        <v>3</v>
      </c>
      <c r="F9" s="95"/>
      <c r="G9" s="94" t="s">
        <v>3</v>
      </c>
    </row>
    <row r="10" spans="5:7" ht="15.75" thickBot="1">
      <c r="E10" s="96" t="s">
        <v>7</v>
      </c>
      <c r="F10" s="95"/>
      <c r="G10" s="96" t="s">
        <v>79</v>
      </c>
    </row>
    <row r="11" spans="2:7" ht="15">
      <c r="B11" s="4" t="s">
        <v>56</v>
      </c>
      <c r="F11" s="91"/>
      <c r="G11" s="15"/>
    </row>
    <row r="12" spans="2:7" ht="15">
      <c r="B12" s="3" t="s">
        <v>57</v>
      </c>
      <c r="E12" s="15">
        <v>674900</v>
      </c>
      <c r="F12" s="91"/>
      <c r="G12" s="15">
        <v>640893</v>
      </c>
    </row>
    <row r="13" spans="2:7" ht="15">
      <c r="B13" s="3" t="s">
        <v>58</v>
      </c>
      <c r="E13" s="15">
        <f>5580</f>
        <v>5580</v>
      </c>
      <c r="F13" s="91"/>
      <c r="G13" s="15">
        <v>5580</v>
      </c>
    </row>
    <row r="14" spans="5:7" ht="15">
      <c r="E14" s="97">
        <f>SUM(E12:E13)</f>
        <v>680480</v>
      </c>
      <c r="F14" s="91"/>
      <c r="G14" s="97">
        <f>SUM(G12:G13)</f>
        <v>646473</v>
      </c>
    </row>
    <row r="15" spans="2:7" ht="15">
      <c r="B15" s="4" t="s">
        <v>5</v>
      </c>
      <c r="F15" s="91"/>
      <c r="G15" s="15"/>
    </row>
    <row r="16" spans="2:7" ht="15">
      <c r="B16" s="3" t="s">
        <v>4</v>
      </c>
      <c r="E16" s="15">
        <v>118510</v>
      </c>
      <c r="F16" s="91"/>
      <c r="G16" s="15">
        <v>117472</v>
      </c>
    </row>
    <row r="17" spans="2:7" ht="15">
      <c r="B17" s="3" t="s">
        <v>29</v>
      </c>
      <c r="E17" s="15">
        <v>87094</v>
      </c>
      <c r="F17" s="91"/>
      <c r="G17" s="15">
        <v>74674</v>
      </c>
    </row>
    <row r="18" spans="2:8" ht="15">
      <c r="B18" s="3" t="s">
        <v>28</v>
      </c>
      <c r="E18" s="15">
        <f>89011+7673</f>
        <v>96684</v>
      </c>
      <c r="F18" s="91"/>
      <c r="G18" s="15">
        <v>48035</v>
      </c>
      <c r="H18" s="98"/>
    </row>
    <row r="19" spans="2:7" ht="15">
      <c r="B19" s="3" t="s">
        <v>27</v>
      </c>
      <c r="E19" s="15">
        <v>16854</v>
      </c>
      <c r="F19" s="91"/>
      <c r="G19" s="15">
        <v>66528</v>
      </c>
    </row>
    <row r="20" spans="5:11" ht="13.5" customHeight="1">
      <c r="E20" s="97">
        <f>SUM(E16:E19)</f>
        <v>319142</v>
      </c>
      <c r="F20" s="91"/>
      <c r="G20" s="97">
        <f>SUM(G16:G19)</f>
        <v>306709</v>
      </c>
      <c r="J20" s="99"/>
      <c r="K20" s="99"/>
    </row>
    <row r="21" spans="6:7" ht="15">
      <c r="F21" s="91"/>
      <c r="G21" s="15"/>
    </row>
    <row r="22" spans="2:7" ht="15">
      <c r="B22" s="4" t="s">
        <v>65</v>
      </c>
      <c r="F22" s="91"/>
      <c r="G22" s="15"/>
    </row>
    <row r="23" spans="2:8" ht="15">
      <c r="B23" s="3" t="s">
        <v>66</v>
      </c>
      <c r="E23" s="15">
        <v>279892</v>
      </c>
      <c r="F23" s="91"/>
      <c r="G23" s="15">
        <v>219804</v>
      </c>
      <c r="H23" s="98"/>
    </row>
    <row r="24" spans="2:7" ht="15">
      <c r="B24" s="3" t="s">
        <v>31</v>
      </c>
      <c r="E24" s="15">
        <v>31755</v>
      </c>
      <c r="F24" s="91"/>
      <c r="G24" s="15">
        <v>93495</v>
      </c>
    </row>
    <row r="25" spans="2:7" ht="15">
      <c r="B25" s="3" t="s">
        <v>30</v>
      </c>
      <c r="E25" s="15">
        <v>20608</v>
      </c>
      <c r="F25" s="91"/>
      <c r="G25" s="15">
        <v>24868</v>
      </c>
    </row>
    <row r="26" spans="2:7" ht="15">
      <c r="B26" s="3" t="s">
        <v>32</v>
      </c>
      <c r="E26" s="15">
        <v>0</v>
      </c>
      <c r="F26" s="91"/>
      <c r="G26" s="15">
        <v>1174</v>
      </c>
    </row>
    <row r="27" spans="2:7" ht="15">
      <c r="B27" s="100"/>
      <c r="E27" s="97">
        <f>SUM(E23:E26)</f>
        <v>332255</v>
      </c>
      <c r="F27" s="91"/>
      <c r="G27" s="97">
        <f>SUM(G23:G26)</f>
        <v>339341</v>
      </c>
    </row>
    <row r="28" spans="2:7" ht="15">
      <c r="B28" s="4" t="s">
        <v>97</v>
      </c>
      <c r="E28" s="101">
        <f>E20-E27</f>
        <v>-13113</v>
      </c>
      <c r="F28" s="91"/>
      <c r="G28" s="101">
        <f>+G20-G27</f>
        <v>-32632</v>
      </c>
    </row>
    <row r="29" spans="5:7" ht="15.75" thickBot="1">
      <c r="E29" s="102">
        <f>E28+E14</f>
        <v>667367</v>
      </c>
      <c r="G29" s="102">
        <f>+G14+G28</f>
        <v>613841</v>
      </c>
    </row>
    <row r="30" ht="15.75" thickTop="1">
      <c r="G30" s="15"/>
    </row>
    <row r="31" spans="2:7" ht="15">
      <c r="B31" s="4" t="s">
        <v>6</v>
      </c>
      <c r="G31" s="15"/>
    </row>
    <row r="32" spans="2:7" ht="15">
      <c r="B32" s="4"/>
      <c r="F32" s="91"/>
      <c r="G32" s="15"/>
    </row>
    <row r="33" spans="2:7" ht="15">
      <c r="B33" s="3" t="s">
        <v>67</v>
      </c>
      <c r="E33" s="15">
        <v>154549</v>
      </c>
      <c r="F33" s="91"/>
      <c r="G33" s="15">
        <v>154549</v>
      </c>
    </row>
    <row r="34" spans="2:7" ht="15">
      <c r="B34" s="3" t="s">
        <v>68</v>
      </c>
      <c r="E34" s="89">
        <f>'Changes in Equity'!G35+'Changes in Equity'!I35+'Changes in Equity'!K35+'Changes in Equity'!M35+'Changes in Equity'!O35</f>
        <v>303197</v>
      </c>
      <c r="F34" s="91"/>
      <c r="G34" s="89">
        <f>53348+62354+175065</f>
        <v>290767</v>
      </c>
    </row>
    <row r="35" spans="2:7" ht="15">
      <c r="B35" s="4" t="s">
        <v>2</v>
      </c>
      <c r="E35" s="103">
        <f>SUM(E33:E34)</f>
        <v>457746</v>
      </c>
      <c r="F35" s="91"/>
      <c r="G35" s="103">
        <f>SUM(G33:G34)</f>
        <v>445316</v>
      </c>
    </row>
    <row r="36" spans="2:7" ht="15">
      <c r="B36" s="3" t="s">
        <v>69</v>
      </c>
      <c r="E36" s="105">
        <v>7282</v>
      </c>
      <c r="F36" s="91"/>
      <c r="G36" s="105">
        <v>8348</v>
      </c>
    </row>
    <row r="37" spans="5:7" ht="15">
      <c r="E37" s="103">
        <f>SUM(E35:E36)</f>
        <v>465028</v>
      </c>
      <c r="F37" s="91"/>
      <c r="G37" s="103">
        <f>SUM(G35:G36)</f>
        <v>453664</v>
      </c>
    </row>
    <row r="38" spans="5:7" ht="6" customHeight="1">
      <c r="E38" s="106"/>
      <c r="F38" s="91"/>
      <c r="G38" s="106"/>
    </row>
    <row r="39" spans="2:7" ht="15">
      <c r="B39" s="4" t="s">
        <v>0</v>
      </c>
      <c r="E39" s="106"/>
      <c r="F39" s="91"/>
      <c r="G39" s="106"/>
    </row>
    <row r="40" spans="2:7" ht="15">
      <c r="B40" s="3" t="s">
        <v>70</v>
      </c>
      <c r="E40" s="106">
        <v>148683</v>
      </c>
      <c r="F40" s="91"/>
      <c r="G40" s="106">
        <v>105521</v>
      </c>
    </row>
    <row r="41" spans="2:7" ht="15">
      <c r="B41" s="3" t="s">
        <v>71</v>
      </c>
      <c r="E41" s="106">
        <v>53656</v>
      </c>
      <c r="F41" s="91"/>
      <c r="G41" s="106">
        <v>54656</v>
      </c>
    </row>
    <row r="42" spans="5:7" ht="15">
      <c r="E42" s="107">
        <f>SUM(E40:E41)</f>
        <v>202339</v>
      </c>
      <c r="F42" s="91"/>
      <c r="G42" s="107">
        <f>SUM(G40:G41)</f>
        <v>160177</v>
      </c>
    </row>
    <row r="43" spans="5:7" ht="15.75" thickBot="1">
      <c r="E43" s="108">
        <f>E42+E37</f>
        <v>667367</v>
      </c>
      <c r="F43" s="91"/>
      <c r="G43" s="108">
        <f>+G37+G42</f>
        <v>613841</v>
      </c>
    </row>
    <row r="44" spans="5:7" ht="15.75" thickTop="1">
      <c r="E44" s="103"/>
      <c r="F44" s="91"/>
      <c r="G44" s="103"/>
    </row>
    <row r="45" spans="5:7" ht="15">
      <c r="E45" s="103"/>
      <c r="F45" s="91"/>
      <c r="G45" s="103"/>
    </row>
    <row r="46" spans="5:7" ht="15">
      <c r="E46" s="103"/>
      <c r="F46" s="91"/>
      <c r="G46" s="103"/>
    </row>
    <row r="47" spans="5:7" ht="15">
      <c r="E47" s="106"/>
      <c r="F47" s="91"/>
      <c r="G47" s="106"/>
    </row>
    <row r="48" spans="2:5" ht="15">
      <c r="B48" s="109" t="s">
        <v>116</v>
      </c>
      <c r="E48" s="106"/>
    </row>
    <row r="49" ht="13.5" customHeight="1">
      <c r="B49" s="4" t="s">
        <v>115</v>
      </c>
    </row>
    <row r="50" ht="15">
      <c r="B50" s="7"/>
    </row>
    <row r="51" ht="15">
      <c r="G51" s="9"/>
    </row>
    <row r="52" ht="15">
      <c r="B52" s="4"/>
    </row>
    <row r="53" spans="5:7" ht="15">
      <c r="E53" s="14"/>
      <c r="G53" s="5"/>
    </row>
    <row r="54" ht="15">
      <c r="G54" s="5"/>
    </row>
    <row r="56" ht="15">
      <c r="B56" s="7"/>
    </row>
    <row r="57" ht="15">
      <c r="G57" s="5"/>
    </row>
    <row r="58" ht="15">
      <c r="G58" s="5"/>
    </row>
    <row r="61" ht="15">
      <c r="B61" s="7"/>
    </row>
    <row r="62" ht="15">
      <c r="G62" s="6"/>
    </row>
    <row r="63" spans="6:7" ht="15">
      <c r="F63" s="12"/>
      <c r="G63" s="12"/>
    </row>
    <row r="64" spans="6:7" ht="15">
      <c r="F64" s="8"/>
      <c r="G64" s="8"/>
    </row>
    <row r="66" ht="15">
      <c r="B66" s="7"/>
    </row>
    <row r="67" spans="6:7" ht="15">
      <c r="F67" s="10"/>
      <c r="G67" s="10"/>
    </row>
    <row r="68" spans="6:7" ht="15">
      <c r="F68" s="11"/>
      <c r="G68" s="11"/>
    </row>
    <row r="69" spans="6:7" ht="15">
      <c r="F69" s="11"/>
      <c r="G69" s="11"/>
    </row>
    <row r="70" spans="6:7" ht="15">
      <c r="F70" s="110"/>
      <c r="G70" s="12"/>
    </row>
    <row r="71" spans="6:7" ht="15">
      <c r="F71" s="110"/>
      <c r="G71" s="12"/>
    </row>
    <row r="72" spans="6:7" ht="15">
      <c r="F72" s="13"/>
      <c r="G72" s="13"/>
    </row>
  </sheetData>
  <printOptions/>
  <pageMargins left="0.78" right="0.18" top="0.393700787401575" bottom="0.393700787401575" header="0.393700787401575" footer="0.39370078740157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view="pageBreakPreview" zoomScale="80" zoomScaleSheetLayoutView="80" workbookViewId="0" topLeftCell="A7">
      <selection activeCell="K22" sqref="K22"/>
    </sheetView>
  </sheetViews>
  <sheetFormatPr defaultColWidth="9.33203125" defaultRowHeight="12.75"/>
  <cols>
    <col min="1" max="1" width="7.33203125" style="25" customWidth="1"/>
    <col min="2" max="2" width="18" style="25" customWidth="1"/>
    <col min="3" max="3" width="9.16015625" style="25" customWidth="1"/>
    <col min="4" max="4" width="6.66015625" style="25" customWidth="1"/>
    <col min="5" max="5" width="12.33203125" style="45" customWidth="1"/>
    <col min="6" max="6" width="2.66015625" style="25" customWidth="1"/>
    <col min="7" max="7" width="11.33203125" style="25" customWidth="1"/>
    <col min="8" max="8" width="2.66015625" style="25" customWidth="1"/>
    <col min="9" max="9" width="16.66015625" style="25" customWidth="1"/>
    <col min="10" max="10" width="1.83203125" style="25" customWidth="1"/>
    <col min="11" max="11" width="15" style="86" customWidth="1"/>
    <col min="12" max="12" width="1.83203125" style="25" customWidth="1"/>
    <col min="13" max="13" width="16.66015625" style="25" customWidth="1"/>
    <col min="14" max="14" width="3" style="25" customWidth="1"/>
    <col min="15" max="15" width="16.66015625" style="25" customWidth="1"/>
    <col min="16" max="16" width="2.33203125" style="25" customWidth="1"/>
    <col min="17" max="17" width="16.66015625" style="25" customWidth="1"/>
    <col min="18" max="16384" width="9.33203125" style="25" customWidth="1"/>
  </cols>
  <sheetData>
    <row r="1" spans="1:17" ht="13.5">
      <c r="A1" s="20" t="s">
        <v>48</v>
      </c>
      <c r="B1" s="21"/>
      <c r="C1" s="21"/>
      <c r="D1" s="21"/>
      <c r="E1" s="22"/>
      <c r="F1" s="21"/>
      <c r="G1" s="21"/>
      <c r="H1" s="21"/>
      <c r="I1" s="20"/>
      <c r="J1" s="21"/>
      <c r="K1" s="80"/>
      <c r="L1" s="21"/>
      <c r="M1" s="20"/>
      <c r="N1" s="24"/>
      <c r="O1" s="20"/>
      <c r="Q1" s="20"/>
    </row>
    <row r="2" spans="1:17" ht="13.5">
      <c r="A2" s="2" t="s">
        <v>24</v>
      </c>
      <c r="B2" s="21"/>
      <c r="C2" s="21"/>
      <c r="D2" s="21"/>
      <c r="E2" s="22"/>
      <c r="F2" s="21"/>
      <c r="G2" s="21"/>
      <c r="H2" s="21"/>
      <c r="I2" s="20"/>
      <c r="J2" s="21"/>
      <c r="K2" s="80"/>
      <c r="L2" s="21"/>
      <c r="M2" s="20"/>
      <c r="N2" s="24"/>
      <c r="O2" s="20"/>
      <c r="Q2" s="20"/>
    </row>
    <row r="3" spans="1:17" ht="15">
      <c r="A3" s="21"/>
      <c r="B3" s="21"/>
      <c r="C3" s="21"/>
      <c r="D3" s="21"/>
      <c r="E3" s="22"/>
      <c r="F3" s="21"/>
      <c r="G3" s="21"/>
      <c r="H3" s="21"/>
      <c r="I3" s="20"/>
      <c r="J3" s="21"/>
      <c r="K3" s="80"/>
      <c r="L3" s="21"/>
      <c r="M3" s="20"/>
      <c r="N3" s="24"/>
      <c r="O3" s="20"/>
      <c r="Q3" s="52"/>
    </row>
    <row r="4" spans="1:17" ht="13.5">
      <c r="A4" s="20" t="s">
        <v>81</v>
      </c>
      <c r="B4" s="21"/>
      <c r="C4" s="21"/>
      <c r="D4" s="21"/>
      <c r="E4" s="22"/>
      <c r="F4" s="21"/>
      <c r="G4" s="21"/>
      <c r="H4" s="21"/>
      <c r="I4" s="20"/>
      <c r="J4" s="21"/>
      <c r="K4" s="80"/>
      <c r="L4" s="21"/>
      <c r="M4" s="20"/>
      <c r="N4" s="24"/>
      <c r="O4" s="20"/>
      <c r="Q4" s="20"/>
    </row>
    <row r="5" spans="1:17" ht="13.5">
      <c r="A5" s="20" t="str">
        <f>'Income Statement'!A5</f>
        <v>For The Period Ended 31 December 2005</v>
      </c>
      <c r="B5" s="21"/>
      <c r="C5" s="21"/>
      <c r="D5" s="21"/>
      <c r="E5" s="22"/>
      <c r="F5" s="21"/>
      <c r="G5" s="21"/>
      <c r="H5" s="21"/>
      <c r="I5" s="20"/>
      <c r="J5" s="21"/>
      <c r="K5" s="80"/>
      <c r="L5" s="21"/>
      <c r="M5" s="20"/>
      <c r="N5" s="24"/>
      <c r="O5" s="20"/>
      <c r="Q5" s="20"/>
    </row>
    <row r="6" spans="1:18" ht="13.5">
      <c r="A6" s="26"/>
      <c r="B6" s="26"/>
      <c r="C6" s="26"/>
      <c r="D6" s="26"/>
      <c r="E6" s="27"/>
      <c r="F6" s="26"/>
      <c r="G6" s="26"/>
      <c r="H6" s="26"/>
      <c r="I6" s="28"/>
      <c r="J6" s="26"/>
      <c r="K6" s="81"/>
      <c r="L6" s="26"/>
      <c r="M6" s="28"/>
      <c r="N6" s="70"/>
      <c r="O6" s="28"/>
      <c r="P6" s="71"/>
      <c r="Q6" s="28"/>
      <c r="R6" s="31"/>
    </row>
    <row r="7" spans="1:18" ht="13.5">
      <c r="A7" s="29"/>
      <c r="B7" s="29"/>
      <c r="C7" s="29"/>
      <c r="D7" s="29"/>
      <c r="E7" s="32"/>
      <c r="F7" s="29"/>
      <c r="G7" s="29"/>
      <c r="H7" s="29"/>
      <c r="I7" s="33"/>
      <c r="J7" s="29"/>
      <c r="K7" s="82"/>
      <c r="L7" s="29"/>
      <c r="M7" s="33"/>
      <c r="N7" s="30"/>
      <c r="O7" s="33"/>
      <c r="P7" s="31"/>
      <c r="Q7" s="33"/>
      <c r="R7" s="31"/>
    </row>
    <row r="8" spans="1:18" ht="13.5">
      <c r="A8" s="29"/>
      <c r="B8" s="29"/>
      <c r="C8" s="29"/>
      <c r="D8" s="29"/>
      <c r="E8" s="32"/>
      <c r="F8" s="29"/>
      <c r="G8" s="29"/>
      <c r="H8" s="29"/>
      <c r="I8" s="33"/>
      <c r="J8" s="29"/>
      <c r="K8" s="82"/>
      <c r="L8" s="29"/>
      <c r="M8" s="33"/>
      <c r="N8" s="30"/>
      <c r="O8" s="33"/>
      <c r="P8" s="31"/>
      <c r="Q8" s="33"/>
      <c r="R8" s="31"/>
    </row>
    <row r="9" spans="1:17" ht="13.5">
      <c r="A9" s="21"/>
      <c r="B9" s="34"/>
      <c r="C9" s="21"/>
      <c r="D9" s="21"/>
      <c r="E9" s="22"/>
      <c r="F9" s="21"/>
      <c r="G9" s="21"/>
      <c r="H9" s="21"/>
      <c r="I9" s="21"/>
      <c r="J9" s="21"/>
      <c r="K9" s="80"/>
      <c r="L9" s="21"/>
      <c r="M9" s="21"/>
      <c r="O9" s="21"/>
      <c r="Q9" s="21"/>
    </row>
    <row r="10" spans="1:17" ht="13.5">
      <c r="A10" s="21"/>
      <c r="B10" s="34"/>
      <c r="C10" s="21"/>
      <c r="D10" s="21"/>
      <c r="E10" s="22"/>
      <c r="F10" s="29"/>
      <c r="G10" s="29"/>
      <c r="H10" s="29"/>
      <c r="I10" s="21"/>
      <c r="J10" s="21"/>
      <c r="K10" s="80"/>
      <c r="L10" s="21"/>
      <c r="M10" s="21"/>
      <c r="O10" s="21"/>
      <c r="Q10" s="21"/>
    </row>
    <row r="11" spans="1:17" ht="13.5">
      <c r="A11" s="21"/>
      <c r="B11" s="20"/>
      <c r="C11" s="21"/>
      <c r="D11" s="21"/>
      <c r="E11" s="36"/>
      <c r="F11" s="37"/>
      <c r="G11" s="37"/>
      <c r="H11" s="37"/>
      <c r="I11" s="72" t="s">
        <v>35</v>
      </c>
      <c r="J11" s="20"/>
      <c r="K11" s="83"/>
      <c r="L11" s="20"/>
      <c r="M11" s="37" t="s">
        <v>17</v>
      </c>
      <c r="N11" s="73"/>
      <c r="O11" s="37"/>
      <c r="P11" s="73"/>
      <c r="Q11" s="37"/>
    </row>
    <row r="12" spans="1:17" ht="13.5">
      <c r="A12" s="21"/>
      <c r="B12" s="20"/>
      <c r="C12" s="21"/>
      <c r="D12" s="21"/>
      <c r="E12" s="36" t="s">
        <v>34</v>
      </c>
      <c r="F12" s="37"/>
      <c r="G12" s="37" t="s">
        <v>33</v>
      </c>
      <c r="H12" s="37"/>
      <c r="I12" s="37" t="s">
        <v>36</v>
      </c>
      <c r="J12" s="20"/>
      <c r="K12" s="83" t="s">
        <v>86</v>
      </c>
      <c r="L12" s="20"/>
      <c r="M12" s="37" t="s">
        <v>38</v>
      </c>
      <c r="N12" s="73"/>
      <c r="O12" s="37" t="s">
        <v>19</v>
      </c>
      <c r="P12" s="73"/>
      <c r="Q12" s="37"/>
    </row>
    <row r="13" spans="1:17" s="47" customFormat="1" ht="15.75" customHeight="1">
      <c r="A13" s="21"/>
      <c r="B13" s="21"/>
      <c r="C13" s="21"/>
      <c r="D13" s="21"/>
      <c r="E13" s="66" t="s">
        <v>18</v>
      </c>
      <c r="F13" s="37"/>
      <c r="G13" s="37" t="s">
        <v>37</v>
      </c>
      <c r="H13" s="37"/>
      <c r="I13" s="37" t="s">
        <v>17</v>
      </c>
      <c r="J13" s="20"/>
      <c r="K13" s="83" t="s">
        <v>87</v>
      </c>
      <c r="L13" s="20"/>
      <c r="M13" s="37" t="s">
        <v>39</v>
      </c>
      <c r="N13" s="73"/>
      <c r="O13" s="37" t="s">
        <v>20</v>
      </c>
      <c r="P13" s="73"/>
      <c r="Q13" s="37" t="s">
        <v>21</v>
      </c>
    </row>
    <row r="14" spans="1:17" ht="13.5">
      <c r="A14" s="21"/>
      <c r="B14" s="21"/>
      <c r="C14" s="21"/>
      <c r="D14" s="21"/>
      <c r="E14" s="66" t="s">
        <v>16</v>
      </c>
      <c r="F14" s="66"/>
      <c r="G14" s="66" t="s">
        <v>16</v>
      </c>
      <c r="H14" s="66"/>
      <c r="I14" s="66" t="s">
        <v>16</v>
      </c>
      <c r="J14" s="21"/>
      <c r="K14" s="84" t="s">
        <v>16</v>
      </c>
      <c r="L14" s="21"/>
      <c r="M14" s="66" t="s">
        <v>16</v>
      </c>
      <c r="N14" s="31"/>
      <c r="O14" s="66" t="s">
        <v>16</v>
      </c>
      <c r="P14" s="31"/>
      <c r="Q14" s="66" t="s">
        <v>16</v>
      </c>
    </row>
    <row r="15" spans="1:17" ht="13.5">
      <c r="A15" s="21"/>
      <c r="B15" s="21"/>
      <c r="C15" s="21"/>
      <c r="D15" s="21"/>
      <c r="E15" s="66" t="s">
        <v>23</v>
      </c>
      <c r="F15" s="66"/>
      <c r="G15" s="66" t="s">
        <v>23</v>
      </c>
      <c r="H15" s="66"/>
      <c r="I15" s="66" t="s">
        <v>23</v>
      </c>
      <c r="J15" s="21"/>
      <c r="K15" s="66" t="s">
        <v>23</v>
      </c>
      <c r="L15" s="21"/>
      <c r="M15" s="66" t="s">
        <v>23</v>
      </c>
      <c r="N15" s="31"/>
      <c r="O15" s="66" t="s">
        <v>23</v>
      </c>
      <c r="P15" s="31"/>
      <c r="Q15" s="66" t="s">
        <v>23</v>
      </c>
    </row>
    <row r="16" spans="1:17" ht="13.5">
      <c r="A16" s="21"/>
      <c r="B16" s="21"/>
      <c r="C16" s="21"/>
      <c r="D16" s="21"/>
      <c r="E16" s="74"/>
      <c r="F16" s="66"/>
      <c r="G16" s="74"/>
      <c r="H16" s="66"/>
      <c r="I16" s="74"/>
      <c r="J16" s="21"/>
      <c r="K16" s="85"/>
      <c r="L16" s="21"/>
      <c r="M16" s="74"/>
      <c r="N16" s="31"/>
      <c r="O16" s="74"/>
      <c r="P16" s="31"/>
      <c r="Q16" s="74"/>
    </row>
    <row r="17" spans="1:17" ht="13.5">
      <c r="A17" s="21"/>
      <c r="B17" s="68"/>
      <c r="C17" s="21"/>
      <c r="D17" s="21"/>
      <c r="E17" s="22"/>
      <c r="F17" s="29"/>
      <c r="G17" s="29"/>
      <c r="H17" s="29"/>
      <c r="I17" s="21"/>
      <c r="J17" s="21"/>
      <c r="K17" s="80"/>
      <c r="L17" s="21"/>
      <c r="M17" s="21"/>
      <c r="O17" s="21"/>
      <c r="Q17" s="21"/>
    </row>
    <row r="18" spans="1:11" ht="13.5">
      <c r="A18" s="21"/>
      <c r="B18" s="33" t="s">
        <v>72</v>
      </c>
      <c r="C18" s="29"/>
      <c r="D18" s="29"/>
      <c r="E18" s="25"/>
      <c r="K18" s="25"/>
    </row>
    <row r="19" spans="1:17" ht="13.5">
      <c r="A19" s="21"/>
      <c r="B19" s="29" t="s">
        <v>93</v>
      </c>
      <c r="C19" s="29"/>
      <c r="D19" s="29"/>
      <c r="E19" s="32">
        <v>141794</v>
      </c>
      <c r="F19" s="29"/>
      <c r="G19" s="29">
        <v>54</v>
      </c>
      <c r="H19" s="29"/>
      <c r="I19" s="32">
        <v>62413</v>
      </c>
      <c r="J19" s="21"/>
      <c r="K19" s="80">
        <v>0</v>
      </c>
      <c r="L19" s="21"/>
      <c r="M19" s="32">
        <v>18482</v>
      </c>
      <c r="O19" s="32">
        <v>133150</v>
      </c>
      <c r="Q19" s="32">
        <f>SUM(E19:O19)</f>
        <v>355893</v>
      </c>
    </row>
    <row r="20" spans="1:17" ht="13.5">
      <c r="A20" s="21"/>
      <c r="B20" s="29" t="s">
        <v>94</v>
      </c>
      <c r="C20" s="29"/>
      <c r="D20" s="29"/>
      <c r="E20" s="27">
        <v>0</v>
      </c>
      <c r="F20" s="29"/>
      <c r="G20" s="81">
        <v>0</v>
      </c>
      <c r="H20" s="29"/>
      <c r="I20" s="27">
        <v>0</v>
      </c>
      <c r="J20" s="21"/>
      <c r="K20" s="81">
        <v>0</v>
      </c>
      <c r="L20" s="21"/>
      <c r="M20" s="27">
        <v>-18482</v>
      </c>
      <c r="O20" s="27">
        <v>18482</v>
      </c>
      <c r="Q20" s="27">
        <v>0</v>
      </c>
    </row>
    <row r="21" spans="1:17" ht="13.5">
      <c r="A21" s="21"/>
      <c r="B21" s="29"/>
      <c r="C21" s="29"/>
      <c r="D21" s="29"/>
      <c r="E21" s="32"/>
      <c r="F21" s="29"/>
      <c r="G21" s="29"/>
      <c r="H21" s="29"/>
      <c r="I21" s="32"/>
      <c r="J21" s="21"/>
      <c r="K21" s="80"/>
      <c r="L21" s="21"/>
      <c r="M21" s="32"/>
      <c r="O21" s="32"/>
      <c r="Q21" s="32"/>
    </row>
    <row r="22" spans="1:17" ht="13.5">
      <c r="A22" s="21"/>
      <c r="B22" s="33" t="s">
        <v>95</v>
      </c>
      <c r="C22" s="29"/>
      <c r="D22" s="29"/>
      <c r="E22" s="32">
        <f>SUM(E19:E21)</f>
        <v>141794</v>
      </c>
      <c r="F22" s="32">
        <f aca="true" t="shared" si="0" ref="F22:Q22">SUM(F19:F21)</f>
        <v>0</v>
      </c>
      <c r="G22" s="32">
        <f t="shared" si="0"/>
        <v>54</v>
      </c>
      <c r="H22" s="32">
        <f t="shared" si="0"/>
        <v>0</v>
      </c>
      <c r="I22" s="32">
        <f t="shared" si="0"/>
        <v>62413</v>
      </c>
      <c r="J22" s="32">
        <f t="shared" si="0"/>
        <v>0</v>
      </c>
      <c r="K22" s="32">
        <f t="shared" si="0"/>
        <v>0</v>
      </c>
      <c r="L22" s="32">
        <f t="shared" si="0"/>
        <v>0</v>
      </c>
      <c r="M22" s="32">
        <f t="shared" si="0"/>
        <v>0</v>
      </c>
      <c r="N22" s="32"/>
      <c r="O22" s="32">
        <f t="shared" si="0"/>
        <v>151632</v>
      </c>
      <c r="P22" s="32">
        <f t="shared" si="0"/>
        <v>0</v>
      </c>
      <c r="Q22" s="32">
        <f t="shared" si="0"/>
        <v>355893</v>
      </c>
    </row>
    <row r="23" spans="2:17" ht="13.5">
      <c r="B23" s="67"/>
      <c r="C23" s="29"/>
      <c r="D23" s="29"/>
      <c r="E23" s="32"/>
      <c r="F23" s="29"/>
      <c r="G23" s="29"/>
      <c r="H23" s="29"/>
      <c r="I23" s="32"/>
      <c r="J23" s="21"/>
      <c r="K23" s="80"/>
      <c r="L23" s="21"/>
      <c r="M23" s="32"/>
      <c r="O23" s="32"/>
      <c r="Q23" s="32"/>
    </row>
    <row r="24" spans="2:17" ht="13.5">
      <c r="B24" s="67" t="s">
        <v>92</v>
      </c>
      <c r="C24" s="29"/>
      <c r="D24" s="29"/>
      <c r="E24" s="32">
        <v>0</v>
      </c>
      <c r="F24" s="29"/>
      <c r="G24" s="82">
        <v>0</v>
      </c>
      <c r="H24" s="29"/>
      <c r="I24" s="32">
        <v>0</v>
      </c>
      <c r="J24" s="21"/>
      <c r="K24" s="80">
        <v>0</v>
      </c>
      <c r="L24" s="21"/>
      <c r="M24" s="32">
        <v>0</v>
      </c>
      <c r="O24" s="63">
        <f>'Income Statement'!L33</f>
        <v>20173</v>
      </c>
      <c r="Q24" s="63">
        <f>SUM(E24:O24)</f>
        <v>20173</v>
      </c>
    </row>
    <row r="25" spans="2:17" ht="13.5">
      <c r="B25" s="29"/>
      <c r="C25" s="29"/>
      <c r="D25" s="29"/>
      <c r="E25" s="32"/>
      <c r="F25" s="39"/>
      <c r="G25" s="39"/>
      <c r="H25" s="39"/>
      <c r="I25" s="64"/>
      <c r="J25" s="21"/>
      <c r="K25" s="80"/>
      <c r="L25" s="21"/>
      <c r="M25" s="64"/>
      <c r="N25" s="40"/>
      <c r="O25" s="64"/>
      <c r="Q25" s="32"/>
    </row>
    <row r="26" spans="2:17" ht="14.25" thickBot="1">
      <c r="B26" s="33" t="s">
        <v>110</v>
      </c>
      <c r="C26" s="29"/>
      <c r="D26" s="29"/>
      <c r="E26" s="69">
        <f>SUM(E22:E25)</f>
        <v>141794</v>
      </c>
      <c r="F26" s="32"/>
      <c r="G26" s="69">
        <f aca="true" t="shared" si="1" ref="G26:Q26">SUM(G22:G25)</f>
        <v>54</v>
      </c>
      <c r="H26" s="32"/>
      <c r="I26" s="69">
        <f t="shared" si="1"/>
        <v>62413</v>
      </c>
      <c r="J26" s="32"/>
      <c r="K26" s="69">
        <f t="shared" si="1"/>
        <v>0</v>
      </c>
      <c r="L26" s="32"/>
      <c r="M26" s="69">
        <f t="shared" si="1"/>
        <v>0</v>
      </c>
      <c r="N26" s="32"/>
      <c r="O26" s="69">
        <f t="shared" si="1"/>
        <v>171805</v>
      </c>
      <c r="P26" s="32"/>
      <c r="Q26" s="69">
        <f t="shared" si="1"/>
        <v>376066</v>
      </c>
    </row>
    <row r="27" ht="13.5" thickTop="1"/>
    <row r="28" spans="1:17" ht="13.5">
      <c r="A28" s="21"/>
      <c r="B28" s="29"/>
      <c r="C28" s="29"/>
      <c r="D28" s="29"/>
      <c r="E28" s="32"/>
      <c r="F28" s="29"/>
      <c r="G28" s="29"/>
      <c r="H28" s="29"/>
      <c r="I28" s="46"/>
      <c r="J28" s="21"/>
      <c r="K28" s="80"/>
      <c r="L28" s="21"/>
      <c r="M28" s="46"/>
      <c r="O28" s="46"/>
      <c r="Q28" s="46"/>
    </row>
    <row r="29" spans="1:17" ht="13.5">
      <c r="A29" s="21"/>
      <c r="B29" s="33" t="s">
        <v>91</v>
      </c>
      <c r="C29" s="29"/>
      <c r="D29" s="29"/>
      <c r="E29" s="32">
        <v>154549</v>
      </c>
      <c r="F29" s="32">
        <f aca="true" t="shared" si="2" ref="F29:P29">F26</f>
        <v>0</v>
      </c>
      <c r="G29" s="32">
        <v>53348</v>
      </c>
      <c r="H29" s="32">
        <f t="shared" si="2"/>
        <v>0</v>
      </c>
      <c r="I29" s="32">
        <f t="shared" si="2"/>
        <v>62413</v>
      </c>
      <c r="J29" s="32">
        <f t="shared" si="2"/>
        <v>0</v>
      </c>
      <c r="K29" s="32">
        <v>-59</v>
      </c>
      <c r="L29" s="32"/>
      <c r="M29" s="32">
        <v>0</v>
      </c>
      <c r="N29" s="32"/>
      <c r="O29" s="32">
        <v>175065</v>
      </c>
      <c r="P29" s="32">
        <f t="shared" si="2"/>
        <v>0</v>
      </c>
      <c r="Q29" s="32">
        <f>SUM(E29:P29)</f>
        <v>445316</v>
      </c>
    </row>
    <row r="30" spans="1:17" ht="13.5">
      <c r="A30" s="21"/>
      <c r="B30" s="67"/>
      <c r="C30" s="29"/>
      <c r="D30" s="29"/>
      <c r="E30" s="32"/>
      <c r="F30" s="29"/>
      <c r="G30" s="32"/>
      <c r="H30" s="29"/>
      <c r="I30" s="32"/>
      <c r="J30" s="21"/>
      <c r="K30" s="80"/>
      <c r="L30" s="21"/>
      <c r="M30" s="32"/>
      <c r="O30" s="63"/>
      <c r="Q30" s="63"/>
    </row>
    <row r="31" spans="1:17" ht="13.5">
      <c r="A31" s="21"/>
      <c r="B31" s="67" t="s">
        <v>88</v>
      </c>
      <c r="C31" s="29"/>
      <c r="D31" s="29"/>
      <c r="E31" s="32">
        <v>0</v>
      </c>
      <c r="F31" s="29"/>
      <c r="G31" s="32">
        <v>0</v>
      </c>
      <c r="H31" s="29"/>
      <c r="I31" s="32">
        <v>0</v>
      </c>
      <c r="J31" s="21"/>
      <c r="K31" s="17">
        <v>-463</v>
      </c>
      <c r="L31" s="16"/>
      <c r="M31" s="19">
        <v>0</v>
      </c>
      <c r="N31" s="87"/>
      <c r="O31" s="79">
        <v>0</v>
      </c>
      <c r="P31" s="87"/>
      <c r="Q31" s="79">
        <f>SUM(E31:O31)</f>
        <v>-463</v>
      </c>
    </row>
    <row r="32" spans="1:17" ht="13.5">
      <c r="A32" s="21"/>
      <c r="B32" s="67"/>
      <c r="C32" s="29"/>
      <c r="D32" s="29"/>
      <c r="E32" s="32"/>
      <c r="F32" s="29"/>
      <c r="G32" s="32"/>
      <c r="H32" s="29"/>
      <c r="I32" s="32"/>
      <c r="J32" s="21"/>
      <c r="K32" s="80"/>
      <c r="L32" s="21"/>
      <c r="M32" s="32"/>
      <c r="O32" s="63"/>
      <c r="Q32" s="63"/>
    </row>
    <row r="33" spans="1:17" ht="13.5">
      <c r="A33" s="21"/>
      <c r="B33" s="67" t="s">
        <v>92</v>
      </c>
      <c r="C33" s="29"/>
      <c r="D33" s="29"/>
      <c r="E33" s="32">
        <v>0</v>
      </c>
      <c r="F33" s="29"/>
      <c r="G33" s="32">
        <v>0</v>
      </c>
      <c r="H33" s="21"/>
      <c r="I33" s="32">
        <v>0</v>
      </c>
      <c r="J33" s="21"/>
      <c r="K33" s="80">
        <v>0</v>
      </c>
      <c r="L33" s="21"/>
      <c r="M33" s="32">
        <v>0</v>
      </c>
      <c r="O33" s="63">
        <f>'Income Statement'!J33</f>
        <v>12893</v>
      </c>
      <c r="Q33" s="63">
        <f>SUM(E33:O33)</f>
        <v>12893</v>
      </c>
    </row>
    <row r="34" spans="1:17" ht="13.5">
      <c r="A34" s="21"/>
      <c r="B34" s="29"/>
      <c r="C34" s="29"/>
      <c r="D34" s="29"/>
      <c r="E34" s="32"/>
      <c r="F34" s="39"/>
      <c r="G34" s="39"/>
      <c r="H34" s="39"/>
      <c r="I34" s="64"/>
      <c r="J34" s="21"/>
      <c r="K34" s="80"/>
      <c r="L34" s="21"/>
      <c r="M34" s="64"/>
      <c r="N34" s="40"/>
      <c r="O34" s="64"/>
      <c r="Q34" s="32"/>
    </row>
    <row r="35" spans="1:17" ht="14.25" thickBot="1">
      <c r="A35" s="21"/>
      <c r="B35" s="33" t="s">
        <v>111</v>
      </c>
      <c r="C35" s="29"/>
      <c r="D35" s="29"/>
      <c r="E35" s="69">
        <f>SUM(E29:E34)</f>
        <v>154549</v>
      </c>
      <c r="F35" s="39"/>
      <c r="G35" s="69">
        <f>SUM(G29:G34)</f>
        <v>53348</v>
      </c>
      <c r="H35" s="39"/>
      <c r="I35" s="69">
        <f>SUM(I29:I34)</f>
        <v>62413</v>
      </c>
      <c r="J35" s="21"/>
      <c r="K35" s="69">
        <f>SUM(K29:K33)</f>
        <v>-522</v>
      </c>
      <c r="L35" s="21"/>
      <c r="M35" s="69">
        <f>SUM(M29:M34)</f>
        <v>0</v>
      </c>
      <c r="N35" s="40"/>
      <c r="O35" s="69">
        <f>SUM(O29:O34)</f>
        <v>187958</v>
      </c>
      <c r="Q35" s="69">
        <f>SUM(Q29:Q33)</f>
        <v>457746</v>
      </c>
    </row>
    <row r="36" spans="1:17" ht="14.25" thickTop="1">
      <c r="A36" s="21"/>
      <c r="B36" s="29"/>
      <c r="C36" s="29"/>
      <c r="D36" s="29"/>
      <c r="E36" s="32"/>
      <c r="F36" s="29"/>
      <c r="G36" s="29"/>
      <c r="H36" s="29"/>
      <c r="I36" s="46"/>
      <c r="J36" s="21"/>
      <c r="K36" s="80"/>
      <c r="L36" s="21"/>
      <c r="M36" s="46"/>
      <c r="O36" s="46"/>
      <c r="Q36" s="46"/>
    </row>
    <row r="37" spans="1:17" ht="13.5">
      <c r="A37" s="21"/>
      <c r="B37" s="75"/>
      <c r="C37" s="29"/>
      <c r="D37" s="29"/>
      <c r="E37" s="32"/>
      <c r="F37" s="29"/>
      <c r="G37" s="29"/>
      <c r="H37" s="29"/>
      <c r="I37" s="46"/>
      <c r="J37" s="21"/>
      <c r="K37" s="80"/>
      <c r="L37" s="21"/>
      <c r="M37" s="46"/>
      <c r="O37" s="46"/>
      <c r="Q37" s="46"/>
    </row>
    <row r="38" spans="1:17" ht="13.5">
      <c r="A38" s="21"/>
      <c r="B38" s="29"/>
      <c r="C38" s="29"/>
      <c r="D38" s="29"/>
      <c r="E38" s="32"/>
      <c r="F38" s="29"/>
      <c r="G38" s="29"/>
      <c r="H38" s="29"/>
      <c r="I38" s="46"/>
      <c r="J38" s="21"/>
      <c r="K38" s="80"/>
      <c r="L38" s="21"/>
      <c r="M38" s="46"/>
      <c r="O38" s="46"/>
      <c r="Q38" s="46"/>
    </row>
    <row r="39" spans="1:17" ht="13.5">
      <c r="A39" s="21"/>
      <c r="B39" s="29"/>
      <c r="C39" s="29"/>
      <c r="D39" s="29"/>
      <c r="E39" s="32"/>
      <c r="F39" s="29"/>
      <c r="G39" s="29"/>
      <c r="H39" s="29"/>
      <c r="I39" s="46"/>
      <c r="J39" s="21"/>
      <c r="K39" s="80"/>
      <c r="L39" s="21"/>
      <c r="M39" s="46"/>
      <c r="O39" s="46"/>
      <c r="Q39" s="46"/>
    </row>
    <row r="40" spans="2:5" ht="13.5">
      <c r="B40" s="33" t="s">
        <v>41</v>
      </c>
      <c r="D40" s="47"/>
      <c r="E40" s="48"/>
    </row>
    <row r="41" ht="13.5" customHeight="1">
      <c r="B41" s="33" t="s">
        <v>90</v>
      </c>
    </row>
    <row r="42" spans="2:9" ht="15">
      <c r="B42" s="49"/>
      <c r="C42" s="50"/>
      <c r="I42" s="76" t="s">
        <v>40</v>
      </c>
    </row>
    <row r="43" spans="2:17" ht="15">
      <c r="B43" s="50"/>
      <c r="C43" s="50"/>
      <c r="I43" s="51"/>
      <c r="M43" s="51"/>
      <c r="O43" s="51"/>
      <c r="Q43" s="51"/>
    </row>
    <row r="44" spans="2:3" ht="15">
      <c r="B44" s="52"/>
      <c r="C44" s="50"/>
    </row>
    <row r="45" spans="2:17" ht="15">
      <c r="B45" s="50"/>
      <c r="C45" s="50"/>
      <c r="D45" s="53"/>
      <c r="E45" s="54"/>
      <c r="I45" s="53"/>
      <c r="M45" s="53"/>
      <c r="O45" s="53"/>
      <c r="Q45" s="53"/>
    </row>
    <row r="46" spans="2:17" ht="15">
      <c r="B46" s="50"/>
      <c r="C46" s="50"/>
      <c r="I46" s="53"/>
      <c r="M46" s="53"/>
      <c r="O46" s="53"/>
      <c r="Q46" s="53"/>
    </row>
    <row r="47" spans="2:3" ht="15">
      <c r="B47" s="50"/>
      <c r="C47" s="50"/>
    </row>
    <row r="48" spans="2:3" ht="15">
      <c r="B48" s="49"/>
      <c r="C48" s="50"/>
    </row>
    <row r="49" spans="1:17" ht="15">
      <c r="A49" s="50"/>
      <c r="B49" s="50"/>
      <c r="C49" s="50"/>
      <c r="I49" s="53"/>
      <c r="M49" s="53"/>
      <c r="O49" s="53"/>
      <c r="Q49" s="53"/>
    </row>
    <row r="50" spans="2:17" ht="15">
      <c r="B50" s="50"/>
      <c r="C50" s="50"/>
      <c r="I50" s="53"/>
      <c r="M50" s="53"/>
      <c r="O50" s="53"/>
      <c r="Q50" s="53"/>
    </row>
    <row r="51" spans="1:5" ht="15">
      <c r="A51" s="50"/>
      <c r="B51" s="50"/>
      <c r="C51" s="50"/>
      <c r="D51" s="50"/>
      <c r="E51" s="55"/>
    </row>
    <row r="52" spans="1:8" ht="15">
      <c r="A52" s="50"/>
      <c r="B52" s="50"/>
      <c r="C52" s="50"/>
      <c r="D52" s="50"/>
      <c r="E52" s="55"/>
      <c r="F52" s="50"/>
      <c r="G52" s="50"/>
      <c r="H52" s="50"/>
    </row>
    <row r="53" spans="1:8" ht="15">
      <c r="A53" s="50"/>
      <c r="B53" s="49"/>
      <c r="C53" s="50"/>
      <c r="D53" s="50"/>
      <c r="E53" s="55"/>
      <c r="F53" s="50"/>
      <c r="G53" s="50"/>
      <c r="H53" s="50"/>
    </row>
    <row r="54" spans="1:17" ht="15">
      <c r="A54" s="50"/>
      <c r="B54" s="50"/>
      <c r="C54" s="50"/>
      <c r="D54" s="50"/>
      <c r="E54" s="55"/>
      <c r="F54" s="50"/>
      <c r="G54" s="50"/>
      <c r="H54" s="50"/>
      <c r="I54" s="56"/>
      <c r="M54" s="56"/>
      <c r="O54" s="56"/>
      <c r="Q54" s="56"/>
    </row>
    <row r="55" spans="1:17" ht="15">
      <c r="A55" s="50"/>
      <c r="B55" s="50"/>
      <c r="C55" s="50"/>
      <c r="D55" s="50"/>
      <c r="E55" s="55"/>
      <c r="F55" s="57"/>
      <c r="G55" s="57"/>
      <c r="H55" s="57"/>
      <c r="I55" s="57"/>
      <c r="M55" s="57"/>
      <c r="O55" s="57"/>
      <c r="Q55" s="57"/>
    </row>
    <row r="56" spans="1:17" ht="15">
      <c r="A56" s="50"/>
      <c r="B56" s="50"/>
      <c r="C56" s="50"/>
      <c r="D56" s="50"/>
      <c r="E56" s="55"/>
      <c r="F56" s="58"/>
      <c r="G56" s="58"/>
      <c r="H56" s="58"/>
      <c r="I56" s="58"/>
      <c r="M56" s="58"/>
      <c r="O56" s="58"/>
      <c r="Q56" s="58"/>
    </row>
    <row r="57" spans="1:5" ht="15">
      <c r="A57" s="50"/>
      <c r="B57" s="50"/>
      <c r="C57" s="50"/>
      <c r="D57" s="50"/>
      <c r="E57" s="55"/>
    </row>
    <row r="58" spans="1:5" ht="15">
      <c r="A58" s="50"/>
      <c r="B58" s="49"/>
      <c r="C58" s="50"/>
      <c r="D58" s="50"/>
      <c r="E58" s="55"/>
    </row>
    <row r="59" spans="1:17" ht="15">
      <c r="A59" s="50"/>
      <c r="B59" s="50"/>
      <c r="C59" s="50"/>
      <c r="D59" s="50"/>
      <c r="E59" s="55"/>
      <c r="F59" s="59"/>
      <c r="G59" s="59"/>
      <c r="H59" s="59"/>
      <c r="I59" s="59"/>
      <c r="M59" s="59"/>
      <c r="O59" s="59"/>
      <c r="Q59" s="59"/>
    </row>
    <row r="60" spans="1:17" ht="15">
      <c r="A60" s="50"/>
      <c r="B60" s="50"/>
      <c r="C60" s="50"/>
      <c r="D60" s="50"/>
      <c r="E60" s="55"/>
      <c r="F60" s="60"/>
      <c r="G60" s="60"/>
      <c r="H60" s="60"/>
      <c r="I60" s="60"/>
      <c r="M60" s="60"/>
      <c r="O60" s="60"/>
      <c r="Q60" s="60"/>
    </row>
    <row r="61" spans="1:17" ht="15">
      <c r="A61" s="50"/>
      <c r="B61" s="50"/>
      <c r="C61" s="50"/>
      <c r="D61" s="50"/>
      <c r="E61" s="55"/>
      <c r="F61" s="60"/>
      <c r="G61" s="60"/>
      <c r="H61" s="60"/>
      <c r="I61" s="60"/>
      <c r="M61" s="60"/>
      <c r="O61" s="60"/>
      <c r="Q61" s="60"/>
    </row>
    <row r="62" spans="1:17" ht="15">
      <c r="A62" s="50"/>
      <c r="B62" s="50"/>
      <c r="C62" s="50"/>
      <c r="D62" s="50"/>
      <c r="E62" s="55"/>
      <c r="F62" s="61"/>
      <c r="G62" s="61"/>
      <c r="H62" s="61"/>
      <c r="I62" s="57"/>
      <c r="M62" s="57"/>
      <c r="O62" s="57"/>
      <c r="Q62" s="57"/>
    </row>
    <row r="63" spans="1:17" ht="15">
      <c r="A63" s="50"/>
      <c r="B63" s="50"/>
      <c r="C63" s="50"/>
      <c r="D63" s="50"/>
      <c r="E63" s="55"/>
      <c r="F63" s="61"/>
      <c r="G63" s="61"/>
      <c r="H63" s="61"/>
      <c r="I63" s="57"/>
      <c r="M63" s="57"/>
      <c r="O63" s="57"/>
      <c r="Q63" s="57"/>
    </row>
    <row r="64" spans="1:17" ht="15">
      <c r="A64" s="50"/>
      <c r="B64" s="50"/>
      <c r="C64" s="50"/>
      <c r="D64" s="50"/>
      <c r="E64" s="55"/>
      <c r="F64" s="62"/>
      <c r="G64" s="62"/>
      <c r="H64" s="62"/>
      <c r="I64" s="62"/>
      <c r="M64" s="62"/>
      <c r="O64" s="62"/>
      <c r="Q64" s="62"/>
    </row>
    <row r="65" spans="1:5" ht="15">
      <c r="A65" s="50"/>
      <c r="B65" s="50"/>
      <c r="C65" s="50"/>
      <c r="D65" s="50"/>
      <c r="E65" s="55"/>
    </row>
    <row r="66" spans="1:5" ht="15">
      <c r="A66" s="50"/>
      <c r="B66" s="50"/>
      <c r="C66" s="50"/>
      <c r="D66" s="50"/>
      <c r="E66" s="55"/>
    </row>
    <row r="67" spans="1:5" ht="15">
      <c r="A67" s="50"/>
      <c r="B67" s="50"/>
      <c r="C67" s="50"/>
      <c r="D67" s="50"/>
      <c r="E67" s="55"/>
    </row>
    <row r="68" spans="1:5" ht="15">
      <c r="A68" s="50"/>
      <c r="B68" s="50"/>
      <c r="C68" s="50"/>
      <c r="D68" s="50"/>
      <c r="E68" s="55"/>
    </row>
    <row r="69" spans="1:5" ht="15">
      <c r="A69" s="50"/>
      <c r="B69" s="50"/>
      <c r="C69" s="50"/>
      <c r="D69" s="50"/>
      <c r="E69" s="55"/>
    </row>
  </sheetData>
  <printOptions/>
  <pageMargins left="0.29" right="0.3" top="0.82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5"/>
  <sheetViews>
    <sheetView tabSelected="1" view="pageBreakPreview" zoomScale="80" zoomScaleNormal="70" zoomScaleSheetLayoutView="80" workbookViewId="0" topLeftCell="A28">
      <selection activeCell="B62" sqref="B62"/>
    </sheetView>
  </sheetViews>
  <sheetFormatPr defaultColWidth="9.33203125" defaultRowHeight="12.75"/>
  <cols>
    <col min="1" max="1" width="1.66796875" style="25" customWidth="1"/>
    <col min="2" max="2" width="8.5" style="25" customWidth="1"/>
    <col min="3" max="3" width="25.33203125" style="25" customWidth="1"/>
    <col min="4" max="4" width="11" style="25" customWidth="1"/>
    <col min="5" max="5" width="23.5" style="25" customWidth="1"/>
    <col min="6" max="6" width="15.16015625" style="45" customWidth="1"/>
    <col min="7" max="7" width="2.5" style="25" customWidth="1"/>
    <col min="8" max="8" width="15.66015625" style="25" customWidth="1"/>
    <col min="9" max="10" width="9.33203125" style="25" customWidth="1"/>
    <col min="11" max="11" width="14.5" style="25" customWidth="1"/>
    <col min="12" max="16384" width="9.33203125" style="25" customWidth="1"/>
  </cols>
  <sheetData>
    <row r="1" spans="1:12" ht="13.5">
      <c r="A1" s="20" t="s">
        <v>48</v>
      </c>
      <c r="B1" s="21"/>
      <c r="C1" s="21"/>
      <c r="D1" s="21"/>
      <c r="E1" s="21"/>
      <c r="F1" s="22"/>
      <c r="G1" s="21"/>
      <c r="H1" s="21"/>
      <c r="I1" s="21"/>
      <c r="J1" s="23"/>
      <c r="K1" s="24"/>
      <c r="L1" s="24"/>
    </row>
    <row r="2" spans="1:12" ht="13.5">
      <c r="A2" s="2" t="s">
        <v>24</v>
      </c>
      <c r="B2" s="21"/>
      <c r="C2" s="21"/>
      <c r="D2" s="21"/>
      <c r="E2" s="21"/>
      <c r="F2" s="22"/>
      <c r="G2" s="21"/>
      <c r="H2" s="21"/>
      <c r="I2" s="21"/>
      <c r="J2" s="24"/>
      <c r="K2" s="24"/>
      <c r="L2" s="24"/>
    </row>
    <row r="3" spans="1:16" ht="15">
      <c r="A3" s="21"/>
      <c r="B3" s="21"/>
      <c r="C3" s="21"/>
      <c r="D3" s="21"/>
      <c r="E3" s="21"/>
      <c r="F3" s="22"/>
      <c r="G3" s="21"/>
      <c r="H3" s="21"/>
      <c r="I3" s="21"/>
      <c r="J3" s="24"/>
      <c r="K3" s="24"/>
      <c r="L3" s="24"/>
      <c r="P3" s="50"/>
    </row>
    <row r="4" spans="1:12" ht="13.5">
      <c r="A4" s="20" t="s">
        <v>46</v>
      </c>
      <c r="B4" s="21"/>
      <c r="C4" s="21"/>
      <c r="D4" s="21"/>
      <c r="E4" s="21"/>
      <c r="F4" s="22"/>
      <c r="G4" s="21"/>
      <c r="H4" s="21"/>
      <c r="I4" s="21"/>
      <c r="J4" s="24"/>
      <c r="K4" s="24"/>
      <c r="L4" s="24"/>
    </row>
    <row r="5" spans="1:12" ht="13.5">
      <c r="A5" s="20" t="str">
        <f>'Changes in Equity'!A5</f>
        <v>For The Period Ended 31 December 2005</v>
      </c>
      <c r="B5" s="21"/>
      <c r="C5" s="21"/>
      <c r="D5" s="21"/>
      <c r="E5" s="21"/>
      <c r="F5" s="22"/>
      <c r="G5" s="21"/>
      <c r="H5" s="21"/>
      <c r="I5" s="21"/>
      <c r="J5" s="24"/>
      <c r="K5" s="24"/>
      <c r="L5" s="24"/>
    </row>
    <row r="6" spans="1:15" ht="13.5">
      <c r="A6" s="26"/>
      <c r="B6" s="26"/>
      <c r="C6" s="26"/>
      <c r="D6" s="26"/>
      <c r="E6" s="26"/>
      <c r="F6" s="27"/>
      <c r="G6" s="26"/>
      <c r="H6" s="26"/>
      <c r="I6" s="29"/>
      <c r="J6" s="30"/>
      <c r="K6" s="30"/>
      <c r="L6" s="30"/>
      <c r="M6" s="31"/>
      <c r="N6" s="31"/>
      <c r="O6" s="31"/>
    </row>
    <row r="7" spans="1:15" ht="13.5">
      <c r="A7" s="29"/>
      <c r="B7" s="29"/>
      <c r="C7" s="29"/>
      <c r="D7" s="29"/>
      <c r="E7" s="29"/>
      <c r="F7" s="32"/>
      <c r="G7" s="29"/>
      <c r="H7" s="29"/>
      <c r="I7" s="29"/>
      <c r="J7" s="30"/>
      <c r="K7" s="30"/>
      <c r="L7" s="30"/>
      <c r="M7" s="31"/>
      <c r="N7" s="31"/>
      <c r="O7" s="31"/>
    </row>
    <row r="8" spans="1:9" ht="13.5">
      <c r="A8" s="21"/>
      <c r="B8" s="34"/>
      <c r="C8" s="21"/>
      <c r="D8" s="21"/>
      <c r="E8" s="21"/>
      <c r="F8" s="22"/>
      <c r="G8" s="21"/>
      <c r="H8" s="21"/>
      <c r="I8" s="21"/>
    </row>
    <row r="9" spans="1:12" ht="13.5">
      <c r="A9" s="21"/>
      <c r="C9" s="21"/>
      <c r="D9" s="21"/>
      <c r="E9" s="21"/>
      <c r="F9" s="22"/>
      <c r="G9" s="21"/>
      <c r="H9" s="29"/>
      <c r="I9" s="21"/>
      <c r="L9" s="35"/>
    </row>
    <row r="10" spans="1:12" ht="13.5">
      <c r="A10" s="21"/>
      <c r="B10" s="20"/>
      <c r="C10" s="21"/>
      <c r="D10" s="21"/>
      <c r="E10" s="21"/>
      <c r="F10" s="66" t="s">
        <v>112</v>
      </c>
      <c r="G10" s="66"/>
      <c r="H10" s="66" t="s">
        <v>112</v>
      </c>
      <c r="I10" s="21"/>
      <c r="L10" s="35"/>
    </row>
    <row r="11" spans="1:12" ht="13.5">
      <c r="A11" s="21"/>
      <c r="B11" s="20"/>
      <c r="C11" s="21"/>
      <c r="D11" s="21"/>
      <c r="E11" s="21"/>
      <c r="F11" s="66" t="s">
        <v>11</v>
      </c>
      <c r="G11" s="21"/>
      <c r="H11" s="66" t="s">
        <v>11</v>
      </c>
      <c r="I11" s="21"/>
      <c r="L11" s="35"/>
    </row>
    <row r="12" spans="1:12" ht="13.5">
      <c r="A12" s="21"/>
      <c r="B12" s="20"/>
      <c r="C12" s="21"/>
      <c r="D12" s="21"/>
      <c r="E12" s="21"/>
      <c r="F12" s="66" t="str">
        <f>'Income Statement'!F11</f>
        <v>31.12.05</v>
      </c>
      <c r="G12" s="21"/>
      <c r="H12" s="66" t="s">
        <v>106</v>
      </c>
      <c r="I12" s="21"/>
      <c r="L12" s="35"/>
    </row>
    <row r="13" spans="1:12" ht="13.5">
      <c r="A13" s="21"/>
      <c r="B13" s="20"/>
      <c r="C13" s="21"/>
      <c r="D13" s="21"/>
      <c r="E13" s="21"/>
      <c r="F13" s="36" t="s">
        <v>3</v>
      </c>
      <c r="G13" s="21"/>
      <c r="H13" s="36" t="s">
        <v>3</v>
      </c>
      <c r="I13" s="21"/>
      <c r="L13" s="35"/>
    </row>
    <row r="14" spans="1:12" ht="13.5">
      <c r="A14" s="21"/>
      <c r="B14" s="20"/>
      <c r="C14" s="21"/>
      <c r="D14" s="21"/>
      <c r="E14" s="21"/>
      <c r="F14" s="36" t="s">
        <v>23</v>
      </c>
      <c r="G14" s="21"/>
      <c r="H14" s="36" t="s">
        <v>23</v>
      </c>
      <c r="I14" s="21"/>
      <c r="L14" s="35"/>
    </row>
    <row r="15" spans="1:12" ht="6" customHeight="1" thickBot="1">
      <c r="A15" s="21"/>
      <c r="B15" s="21"/>
      <c r="C15" s="21"/>
      <c r="D15" s="21"/>
      <c r="E15" s="21"/>
      <c r="F15" s="38"/>
      <c r="G15" s="21"/>
      <c r="H15" s="38"/>
      <c r="I15" s="21"/>
      <c r="L15" s="35"/>
    </row>
    <row r="16" spans="1:12" ht="0.75" customHeight="1">
      <c r="A16" s="21"/>
      <c r="B16" s="21"/>
      <c r="C16" s="21"/>
      <c r="D16" s="21"/>
      <c r="E16" s="21"/>
      <c r="F16" s="66"/>
      <c r="G16" s="21"/>
      <c r="H16" s="66"/>
      <c r="I16" s="21"/>
      <c r="L16" s="35"/>
    </row>
    <row r="17" spans="1:12" ht="13.5" customHeight="1">
      <c r="A17" s="21"/>
      <c r="B17" s="20" t="s">
        <v>75</v>
      </c>
      <c r="C17" s="21"/>
      <c r="D17" s="21"/>
      <c r="E17" s="21"/>
      <c r="F17" s="66"/>
      <c r="G17" s="21"/>
      <c r="H17" s="66"/>
      <c r="I17" s="21"/>
      <c r="L17" s="35"/>
    </row>
    <row r="18" spans="1:12" ht="8.25" customHeight="1">
      <c r="A18" s="21"/>
      <c r="B18" s="20"/>
      <c r="C18" s="21"/>
      <c r="D18" s="21"/>
      <c r="E18" s="21"/>
      <c r="F18" s="22"/>
      <c r="G18" s="21"/>
      <c r="H18" s="29"/>
      <c r="I18" s="21"/>
      <c r="L18" s="35"/>
    </row>
    <row r="19" spans="1:12" ht="13.5">
      <c r="A19" s="21"/>
      <c r="B19" s="21" t="s">
        <v>74</v>
      </c>
      <c r="C19" s="21"/>
      <c r="D19" s="21"/>
      <c r="E19" s="21"/>
      <c r="F19" s="17">
        <f>+'Income Statement'!J25</f>
        <v>13595</v>
      </c>
      <c r="G19" s="21"/>
      <c r="H19" s="22">
        <f>'Income Statement'!L25</f>
        <v>24268</v>
      </c>
      <c r="I19" s="21"/>
      <c r="L19" s="35"/>
    </row>
    <row r="20" spans="1:12" ht="10.5" customHeight="1">
      <c r="A20" s="21"/>
      <c r="B20" s="20"/>
      <c r="C20" s="21"/>
      <c r="D20" s="21"/>
      <c r="E20" s="21"/>
      <c r="F20" s="22"/>
      <c r="G20" s="21"/>
      <c r="H20" s="22"/>
      <c r="I20" s="21"/>
      <c r="L20" s="35"/>
    </row>
    <row r="21" spans="1:12" ht="13.5">
      <c r="A21" s="21"/>
      <c r="B21" s="21" t="s">
        <v>73</v>
      </c>
      <c r="C21" s="21"/>
      <c r="D21" s="21"/>
      <c r="E21" s="21"/>
      <c r="F21" s="22"/>
      <c r="G21" s="21"/>
      <c r="H21" s="22"/>
      <c r="I21" s="21"/>
      <c r="L21" s="35"/>
    </row>
    <row r="22" spans="1:12" ht="13.5">
      <c r="A22" s="21"/>
      <c r="B22" s="20"/>
      <c r="C22" s="21" t="s">
        <v>53</v>
      </c>
      <c r="D22" s="21"/>
      <c r="E22" s="21"/>
      <c r="F22" s="17">
        <v>14923</v>
      </c>
      <c r="G22" s="21"/>
      <c r="H22" s="22">
        <v>9916</v>
      </c>
      <c r="I22" s="21"/>
      <c r="L22" s="35"/>
    </row>
    <row r="23" spans="1:12" ht="13.5">
      <c r="A23" s="21"/>
      <c r="B23" s="20"/>
      <c r="C23" s="21" t="s">
        <v>98</v>
      </c>
      <c r="D23" s="21"/>
      <c r="E23" s="21"/>
      <c r="F23" s="17">
        <f>'Changes in Equity'!K31</f>
        <v>-463</v>
      </c>
      <c r="G23" s="21"/>
      <c r="H23" s="22">
        <v>0</v>
      </c>
      <c r="I23" s="21"/>
      <c r="L23" s="35"/>
    </row>
    <row r="24" spans="1:12" ht="13.5">
      <c r="A24" s="21"/>
      <c r="B24" s="20"/>
      <c r="C24" s="21" t="s">
        <v>50</v>
      </c>
      <c r="D24" s="21"/>
      <c r="E24" s="21"/>
      <c r="F24" s="19">
        <v>-1403</v>
      </c>
      <c r="G24" s="21"/>
      <c r="H24" s="22">
        <v>-898</v>
      </c>
      <c r="I24" s="21"/>
      <c r="L24" s="35"/>
    </row>
    <row r="25" spans="1:12" ht="13.5">
      <c r="A25" s="21"/>
      <c r="B25" s="20"/>
      <c r="C25" s="21" t="s">
        <v>51</v>
      </c>
      <c r="D25" s="21"/>
      <c r="E25" s="21"/>
      <c r="F25" s="18">
        <v>9374</v>
      </c>
      <c r="G25" s="21"/>
      <c r="H25" s="27">
        <v>7117</v>
      </c>
      <c r="I25" s="21"/>
      <c r="L25" s="35"/>
    </row>
    <row r="26" spans="1:12" ht="9" customHeight="1">
      <c r="A26" s="21"/>
      <c r="B26" s="20"/>
      <c r="C26" s="21"/>
      <c r="D26" s="21"/>
      <c r="E26" s="21" t="s">
        <v>83</v>
      </c>
      <c r="F26" s="22"/>
      <c r="G26" s="21"/>
      <c r="H26" s="22"/>
      <c r="I26" s="21"/>
      <c r="L26" s="35"/>
    </row>
    <row r="27" spans="1:12" ht="13.5">
      <c r="A27" s="21"/>
      <c r="B27" s="21" t="s">
        <v>12</v>
      </c>
      <c r="C27" s="21"/>
      <c r="D27" s="21"/>
      <c r="E27" s="21"/>
      <c r="F27" s="22">
        <f>SUM(F19:F25)</f>
        <v>36026</v>
      </c>
      <c r="G27" s="21"/>
      <c r="H27" s="22">
        <f>SUM(H19:H25)</f>
        <v>40403</v>
      </c>
      <c r="I27" s="21"/>
      <c r="L27" s="35"/>
    </row>
    <row r="28" spans="1:12" ht="8.25" customHeight="1">
      <c r="A28" s="21"/>
      <c r="B28" s="20"/>
      <c r="C28" s="21"/>
      <c r="D28" s="21"/>
      <c r="E28" s="21"/>
      <c r="F28" s="22"/>
      <c r="G28" s="21"/>
      <c r="H28" s="22"/>
      <c r="I28" s="21"/>
      <c r="L28" s="35"/>
    </row>
    <row r="29" spans="1:12" ht="13.5">
      <c r="A29" s="21"/>
      <c r="B29" s="21" t="s">
        <v>13</v>
      </c>
      <c r="C29" s="21"/>
      <c r="D29" s="21"/>
      <c r="E29" s="21"/>
      <c r="F29" s="22"/>
      <c r="G29" s="21"/>
      <c r="H29" s="22"/>
      <c r="I29" s="21"/>
      <c r="L29" s="35"/>
    </row>
    <row r="30" spans="1:12" ht="13.5">
      <c r="A30" s="21"/>
      <c r="B30" s="20"/>
      <c r="C30" s="21" t="s">
        <v>15</v>
      </c>
      <c r="D30" s="21"/>
      <c r="E30" s="21"/>
      <c r="F30" s="17">
        <v>-59162</v>
      </c>
      <c r="G30" s="21"/>
      <c r="H30" s="22">
        <v>-59788</v>
      </c>
      <c r="I30" s="21"/>
      <c r="J30" s="25" t="s">
        <v>84</v>
      </c>
      <c r="L30" s="35"/>
    </row>
    <row r="31" spans="1:12" ht="13.5">
      <c r="A31" s="21"/>
      <c r="B31" s="20"/>
      <c r="C31" s="21" t="s">
        <v>14</v>
      </c>
      <c r="D31" s="21"/>
      <c r="E31" s="21"/>
      <c r="F31" s="17">
        <v>-66000</v>
      </c>
      <c r="G31" s="21"/>
      <c r="H31" s="22">
        <v>-13935</v>
      </c>
      <c r="I31" s="21"/>
      <c r="L31" s="35"/>
    </row>
    <row r="32" spans="1:12" ht="6" customHeight="1">
      <c r="A32" s="21"/>
      <c r="B32" s="20"/>
      <c r="C32" s="21"/>
      <c r="D32" s="21"/>
      <c r="E32" s="21"/>
      <c r="F32" s="27"/>
      <c r="G32" s="21"/>
      <c r="H32" s="27"/>
      <c r="I32" s="21"/>
      <c r="L32" s="35"/>
    </row>
    <row r="33" spans="1:12" ht="13.5">
      <c r="A33" s="21"/>
      <c r="B33" s="21" t="s">
        <v>101</v>
      </c>
      <c r="C33" s="21"/>
      <c r="D33" s="21"/>
      <c r="E33" s="21"/>
      <c r="F33" s="32">
        <f>SUM(F27:F31)</f>
        <v>-89136</v>
      </c>
      <c r="G33" s="21"/>
      <c r="H33" s="32">
        <f>SUM(H27:H31)</f>
        <v>-33320</v>
      </c>
      <c r="I33" s="21"/>
      <c r="L33" s="35"/>
    </row>
    <row r="34" spans="1:12" ht="13.5">
      <c r="A34" s="21"/>
      <c r="B34" s="21"/>
      <c r="C34" s="21" t="s">
        <v>96</v>
      </c>
      <c r="D34" s="21"/>
      <c r="E34" s="21"/>
      <c r="F34" s="19">
        <v>-6887</v>
      </c>
      <c r="G34" s="21"/>
      <c r="H34" s="32">
        <v>-6611</v>
      </c>
      <c r="I34" s="21"/>
      <c r="L34" s="35"/>
    </row>
    <row r="35" spans="1:12" ht="13.5">
      <c r="A35" s="21"/>
      <c r="B35" s="21"/>
      <c r="C35" s="21" t="s">
        <v>22</v>
      </c>
      <c r="D35" s="21"/>
      <c r="E35" s="21"/>
      <c r="F35" s="19">
        <f>-F25</f>
        <v>-9374</v>
      </c>
      <c r="G35" s="21"/>
      <c r="H35" s="32">
        <v>-7117</v>
      </c>
      <c r="I35" s="21"/>
      <c r="L35" s="35"/>
    </row>
    <row r="36" spans="1:12" ht="6" customHeight="1">
      <c r="A36" s="21"/>
      <c r="B36" s="21"/>
      <c r="C36" s="21"/>
      <c r="D36" s="21"/>
      <c r="E36" s="21"/>
      <c r="F36" s="27"/>
      <c r="G36" s="21"/>
      <c r="H36" s="27"/>
      <c r="I36" s="21"/>
      <c r="L36" s="35"/>
    </row>
    <row r="37" spans="1:12" ht="13.5">
      <c r="A37" s="21"/>
      <c r="B37" s="21" t="s">
        <v>102</v>
      </c>
      <c r="C37" s="21"/>
      <c r="D37" s="21"/>
      <c r="E37" s="21"/>
      <c r="F37" s="65">
        <f>SUM(F33:F36)</f>
        <v>-105397</v>
      </c>
      <c r="G37" s="21"/>
      <c r="H37" s="65">
        <f>SUM(H33:H36)</f>
        <v>-47048</v>
      </c>
      <c r="I37" s="21"/>
      <c r="L37" s="35"/>
    </row>
    <row r="38" spans="1:12" ht="13.5">
      <c r="A38" s="21"/>
      <c r="B38" s="20"/>
      <c r="C38" s="21"/>
      <c r="D38" s="21"/>
      <c r="E38" s="21"/>
      <c r="F38" s="22"/>
      <c r="G38" s="21"/>
      <c r="H38" s="22"/>
      <c r="I38" s="21"/>
      <c r="L38" s="35"/>
    </row>
    <row r="39" spans="1:12" ht="13.5">
      <c r="A39" s="21"/>
      <c r="B39" s="20" t="s">
        <v>76</v>
      </c>
      <c r="C39" s="21"/>
      <c r="D39" s="21"/>
      <c r="E39" s="21"/>
      <c r="F39" s="22"/>
      <c r="G39" s="21"/>
      <c r="H39" s="22"/>
      <c r="I39" s="21"/>
      <c r="L39" s="35"/>
    </row>
    <row r="40" spans="1:12" ht="13.5">
      <c r="A40" s="21"/>
      <c r="B40" s="21"/>
      <c r="C40" s="44" t="s">
        <v>9</v>
      </c>
      <c r="D40" s="21"/>
      <c r="E40" s="21"/>
      <c r="F40" s="77">
        <v>0</v>
      </c>
      <c r="G40" s="21"/>
      <c r="H40" s="77" t="s">
        <v>55</v>
      </c>
      <c r="I40" s="21"/>
      <c r="L40" s="35"/>
    </row>
    <row r="41" spans="1:12" ht="13.5">
      <c r="A41" s="21"/>
      <c r="B41" s="21"/>
      <c r="C41" s="44" t="s">
        <v>10</v>
      </c>
      <c r="D41" s="21"/>
      <c r="E41" s="21"/>
      <c r="F41" s="17">
        <f>-48930-F24</f>
        <v>-47527</v>
      </c>
      <c r="G41" s="21"/>
      <c r="H41" s="22">
        <v>-30083</v>
      </c>
      <c r="I41" s="21"/>
      <c r="L41" s="35"/>
    </row>
    <row r="42" spans="1:12" ht="13.5">
      <c r="A42" s="21"/>
      <c r="B42" s="21" t="s">
        <v>99</v>
      </c>
      <c r="C42" s="21"/>
      <c r="D42" s="21"/>
      <c r="E42" s="21"/>
      <c r="F42" s="65">
        <f>SUM(F40:F41)</f>
        <v>-47527</v>
      </c>
      <c r="G42" s="21"/>
      <c r="H42" s="65">
        <f>SUM(H40:H41)</f>
        <v>-30083</v>
      </c>
      <c r="I42" s="21"/>
      <c r="L42" s="35"/>
    </row>
    <row r="43" spans="1:12" ht="13.5">
      <c r="A43" s="21"/>
      <c r="B43" s="21"/>
      <c r="C43" s="21"/>
      <c r="D43" s="21"/>
      <c r="E43" s="21"/>
      <c r="F43" s="32"/>
      <c r="G43" s="21"/>
      <c r="H43" s="32"/>
      <c r="I43" s="21"/>
      <c r="L43" s="35"/>
    </row>
    <row r="44" spans="1:12" ht="13.5">
      <c r="A44" s="21"/>
      <c r="B44" s="20" t="s">
        <v>77</v>
      </c>
      <c r="C44" s="21"/>
      <c r="D44" s="21"/>
      <c r="E44" s="21"/>
      <c r="F44" s="22"/>
      <c r="G44" s="21"/>
      <c r="H44" s="22"/>
      <c r="I44" s="41"/>
      <c r="L44" s="35"/>
    </row>
    <row r="45" spans="1:12" ht="13.5">
      <c r="A45" s="21"/>
      <c r="B45" s="21"/>
      <c r="C45" s="44" t="s">
        <v>54</v>
      </c>
      <c r="D45" s="21"/>
      <c r="E45" s="21"/>
      <c r="F45" s="17">
        <v>0</v>
      </c>
      <c r="G45" s="21"/>
      <c r="H45" s="22">
        <v>0</v>
      </c>
      <c r="I45" s="41"/>
      <c r="L45" s="35"/>
    </row>
    <row r="46" spans="1:12" ht="13.5">
      <c r="A46" s="21"/>
      <c r="B46" s="21"/>
      <c r="C46" s="44" t="s">
        <v>52</v>
      </c>
      <c r="D46" s="21"/>
      <c r="E46" s="21"/>
      <c r="F46" s="17">
        <v>103250</v>
      </c>
      <c r="G46" s="21"/>
      <c r="H46" s="22">
        <v>82567</v>
      </c>
      <c r="I46" s="21"/>
      <c r="L46" s="35"/>
    </row>
    <row r="47" spans="1:12" ht="13.5">
      <c r="A47" s="21"/>
      <c r="B47" s="21" t="s">
        <v>100</v>
      </c>
      <c r="C47" s="21"/>
      <c r="D47" s="21"/>
      <c r="E47" s="21"/>
      <c r="F47" s="42">
        <f>SUM(F45:F46)</f>
        <v>103250</v>
      </c>
      <c r="G47" s="21"/>
      <c r="H47" s="42">
        <f>SUM(H45:H46)</f>
        <v>82567</v>
      </c>
      <c r="I47" s="21"/>
      <c r="K47" s="40"/>
      <c r="L47" s="43"/>
    </row>
    <row r="48" spans="1:12" ht="24.75" customHeight="1">
      <c r="A48" s="21"/>
      <c r="B48" s="21"/>
      <c r="C48" s="21"/>
      <c r="D48" s="21"/>
      <c r="E48" s="21"/>
      <c r="F48" s="22"/>
      <c r="G48" s="21"/>
      <c r="H48" s="22"/>
      <c r="I48" s="21"/>
      <c r="L48" s="35"/>
    </row>
    <row r="49" spans="1:12" ht="13.5">
      <c r="A49" s="21"/>
      <c r="B49" s="21" t="s">
        <v>113</v>
      </c>
      <c r="C49" s="21"/>
      <c r="D49" s="21"/>
      <c r="E49" s="21"/>
      <c r="F49" s="22">
        <f>F37+F42+F47</f>
        <v>-49674</v>
      </c>
      <c r="G49" s="22">
        <f>G37+G42+G47</f>
        <v>0</v>
      </c>
      <c r="H49" s="22">
        <f>H37+H42+H47</f>
        <v>5436</v>
      </c>
      <c r="I49" s="21"/>
      <c r="L49" s="35"/>
    </row>
    <row r="50" spans="1:12" ht="9" customHeight="1">
      <c r="A50" s="21"/>
      <c r="B50" s="21"/>
      <c r="C50" s="21"/>
      <c r="D50" s="21"/>
      <c r="E50" s="21"/>
      <c r="F50" s="22"/>
      <c r="G50" s="21"/>
      <c r="H50" s="22"/>
      <c r="I50" s="41"/>
      <c r="L50" s="35"/>
    </row>
    <row r="51" spans="1:12" ht="13.5">
      <c r="A51" s="21"/>
      <c r="B51" s="21" t="s">
        <v>82</v>
      </c>
      <c r="C51" s="21"/>
      <c r="D51" s="21"/>
      <c r="E51" s="21"/>
      <c r="F51" s="22">
        <f>+'Balance Sheet'!G19</f>
        <v>66528</v>
      </c>
      <c r="G51" s="21"/>
      <c r="H51" s="22">
        <v>30473</v>
      </c>
      <c r="I51" s="21"/>
      <c r="L51" s="35"/>
    </row>
    <row r="52" spans="1:12" ht="7.5" customHeight="1">
      <c r="A52" s="21"/>
      <c r="B52" s="29"/>
      <c r="C52" s="29"/>
      <c r="D52" s="29"/>
      <c r="E52" s="29"/>
      <c r="F52" s="32"/>
      <c r="G52" s="29"/>
      <c r="H52" s="32"/>
      <c r="I52" s="21"/>
      <c r="L52" s="35"/>
    </row>
    <row r="53" spans="1:12" ht="13.5">
      <c r="A53" s="21"/>
      <c r="B53" s="29" t="s">
        <v>78</v>
      </c>
      <c r="C53" s="29"/>
      <c r="D53" s="29"/>
      <c r="E53" s="29"/>
      <c r="F53" s="65">
        <f>SUM(F49:F52)</f>
        <v>16854</v>
      </c>
      <c r="G53" s="29"/>
      <c r="H53" s="65">
        <f>SUM(H49:H52)</f>
        <v>35909</v>
      </c>
      <c r="I53" s="21"/>
      <c r="L53" s="35"/>
    </row>
    <row r="54" spans="1:12" ht="13.5">
      <c r="A54" s="21"/>
      <c r="B54" s="29"/>
      <c r="C54" s="29"/>
      <c r="D54" s="29"/>
      <c r="E54" s="29"/>
      <c r="F54" s="32"/>
      <c r="G54" s="29"/>
      <c r="H54" s="32"/>
      <c r="I54" s="21"/>
      <c r="L54" s="35"/>
    </row>
    <row r="55" spans="1:12" ht="13.5">
      <c r="A55" s="21"/>
      <c r="B55" s="29"/>
      <c r="C55" s="29"/>
      <c r="D55" s="29"/>
      <c r="E55" s="29"/>
      <c r="F55" s="32"/>
      <c r="G55" s="29"/>
      <c r="H55" s="32"/>
      <c r="I55" s="21"/>
      <c r="L55" s="35"/>
    </row>
    <row r="56" spans="1:12" ht="13.5">
      <c r="A56" s="21"/>
      <c r="B56" s="29"/>
      <c r="C56" s="29"/>
      <c r="D56" s="29"/>
      <c r="E56" s="29"/>
      <c r="F56" s="46"/>
      <c r="G56" s="29"/>
      <c r="H56" s="32"/>
      <c r="I56" s="21"/>
      <c r="L56" s="35"/>
    </row>
    <row r="57" spans="1:12" ht="13.5">
      <c r="A57" s="21"/>
      <c r="B57" s="75"/>
      <c r="C57" s="21"/>
      <c r="D57" s="21"/>
      <c r="E57" s="21"/>
      <c r="F57" s="22"/>
      <c r="G57" s="21"/>
      <c r="H57" s="32"/>
      <c r="I57" s="21"/>
      <c r="L57" s="35"/>
    </row>
    <row r="58" spans="2:8" ht="13.5">
      <c r="B58" s="75"/>
      <c r="F58" s="48"/>
      <c r="G58" s="47"/>
      <c r="H58" s="45"/>
    </row>
    <row r="59" spans="2:8" ht="13.5" customHeight="1">
      <c r="B59" s="29"/>
      <c r="H59" s="45"/>
    </row>
    <row r="60" spans="2:8" ht="15">
      <c r="B60" s="23" t="s">
        <v>117</v>
      </c>
      <c r="C60" s="50"/>
      <c r="D60" s="50"/>
      <c r="H60" s="45"/>
    </row>
    <row r="61" spans="2:8" ht="15">
      <c r="B61" s="1" t="s">
        <v>115</v>
      </c>
      <c r="C61" s="50"/>
      <c r="D61" s="50"/>
      <c r="H61" s="45"/>
    </row>
    <row r="62" spans="2:8" ht="15">
      <c r="B62" s="52"/>
      <c r="C62" s="50"/>
      <c r="D62" s="50"/>
      <c r="H62" s="45"/>
    </row>
    <row r="63" spans="2:8" ht="15">
      <c r="B63" s="50"/>
      <c r="C63" s="50"/>
      <c r="E63" s="78" t="s">
        <v>49</v>
      </c>
      <c r="F63" s="54"/>
      <c r="G63" s="53"/>
      <c r="H63" s="45"/>
    </row>
    <row r="64" spans="2:8" ht="15">
      <c r="B64" s="50"/>
      <c r="C64" s="50"/>
      <c r="H64" s="45"/>
    </row>
    <row r="65" spans="2:8" ht="15">
      <c r="B65" s="50"/>
      <c r="C65" s="50"/>
      <c r="H65" s="45"/>
    </row>
    <row r="66" spans="2:8" ht="15">
      <c r="B66" s="49"/>
      <c r="C66" s="50"/>
      <c r="H66" s="45"/>
    </row>
    <row r="67" spans="1:8" ht="15">
      <c r="A67" s="50"/>
      <c r="B67" s="50"/>
      <c r="C67" s="50"/>
      <c r="H67" s="45"/>
    </row>
    <row r="68" spans="2:8" ht="15">
      <c r="B68" s="50"/>
      <c r="C68" s="50"/>
      <c r="H68" s="45"/>
    </row>
    <row r="69" spans="1:8" ht="15">
      <c r="A69" s="50"/>
      <c r="B69" s="50"/>
      <c r="C69" s="50"/>
      <c r="D69" s="50"/>
      <c r="E69" s="50"/>
      <c r="F69" s="55"/>
      <c r="G69" s="50"/>
      <c r="H69" s="45"/>
    </row>
    <row r="70" spans="1:8" ht="15">
      <c r="A70" s="50"/>
      <c r="B70" s="50"/>
      <c r="C70" s="50"/>
      <c r="D70" s="50"/>
      <c r="E70" s="50"/>
      <c r="F70" s="55"/>
      <c r="G70" s="50"/>
      <c r="H70" s="55"/>
    </row>
    <row r="71" spans="1:8" ht="15">
      <c r="A71" s="50"/>
      <c r="B71" s="49"/>
      <c r="C71" s="50"/>
      <c r="D71" s="50"/>
      <c r="E71" s="50"/>
      <c r="F71" s="55"/>
      <c r="G71" s="50"/>
      <c r="H71" s="55"/>
    </row>
    <row r="72" spans="1:8" ht="15">
      <c r="A72" s="50"/>
      <c r="B72" s="50"/>
      <c r="C72" s="50"/>
      <c r="D72" s="50"/>
      <c r="E72" s="50"/>
      <c r="F72" s="55"/>
      <c r="G72" s="50"/>
      <c r="H72" s="55"/>
    </row>
    <row r="73" spans="1:8" ht="15">
      <c r="A73" s="50"/>
      <c r="B73" s="50"/>
      <c r="C73" s="50"/>
      <c r="D73" s="50"/>
      <c r="E73" s="50"/>
      <c r="F73" s="55"/>
      <c r="G73" s="50"/>
      <c r="H73" s="55"/>
    </row>
    <row r="74" spans="1:8" ht="15">
      <c r="A74" s="50"/>
      <c r="B74" s="50"/>
      <c r="C74" s="50"/>
      <c r="D74" s="50"/>
      <c r="E74" s="50"/>
      <c r="F74" s="55"/>
      <c r="G74" s="50"/>
      <c r="H74" s="55"/>
    </row>
    <row r="75" spans="1:8" ht="15">
      <c r="A75" s="50"/>
      <c r="B75" s="50"/>
      <c r="C75" s="50"/>
      <c r="D75" s="50"/>
      <c r="E75" s="50"/>
      <c r="F75" s="55"/>
      <c r="G75" s="50"/>
      <c r="H75" s="45"/>
    </row>
    <row r="76" spans="1:8" ht="15">
      <c r="A76" s="50"/>
      <c r="B76" s="49"/>
      <c r="C76" s="50"/>
      <c r="D76" s="50"/>
      <c r="E76" s="50"/>
      <c r="F76" s="55"/>
      <c r="G76" s="50"/>
      <c r="H76" s="45"/>
    </row>
    <row r="77" spans="1:8" ht="15">
      <c r="A77" s="50"/>
      <c r="B77" s="50"/>
      <c r="C77" s="50"/>
      <c r="D77" s="50"/>
      <c r="E77" s="50"/>
      <c r="F77" s="55"/>
      <c r="G77" s="50"/>
      <c r="H77" s="55"/>
    </row>
    <row r="78" spans="1:8" ht="15">
      <c r="A78" s="50"/>
      <c r="B78" s="50"/>
      <c r="C78" s="50"/>
      <c r="D78" s="50"/>
      <c r="E78" s="50"/>
      <c r="F78" s="55"/>
      <c r="G78" s="50"/>
      <c r="H78" s="55"/>
    </row>
    <row r="79" spans="1:8" ht="15">
      <c r="A79" s="50"/>
      <c r="B79" s="50"/>
      <c r="C79" s="50"/>
      <c r="D79" s="50"/>
      <c r="E79" s="50"/>
      <c r="F79" s="55"/>
      <c r="G79" s="50"/>
      <c r="H79" s="55"/>
    </row>
    <row r="80" spans="1:8" ht="15">
      <c r="A80" s="50"/>
      <c r="B80" s="50"/>
      <c r="C80" s="50"/>
      <c r="D80" s="50"/>
      <c r="E80" s="50"/>
      <c r="F80" s="55"/>
      <c r="G80" s="50"/>
      <c r="H80" s="45"/>
    </row>
    <row r="81" spans="1:8" ht="15">
      <c r="A81" s="50"/>
      <c r="B81" s="50"/>
      <c r="C81" s="50"/>
      <c r="D81" s="50"/>
      <c r="E81" s="50"/>
      <c r="F81" s="55"/>
      <c r="G81" s="50"/>
      <c r="H81" s="45"/>
    </row>
    <row r="82" spans="1:8" ht="15">
      <c r="A82" s="50"/>
      <c r="B82" s="50"/>
      <c r="C82" s="50"/>
      <c r="D82" s="50"/>
      <c r="E82" s="50"/>
      <c r="F82" s="55"/>
      <c r="G82" s="50"/>
      <c r="H82" s="55"/>
    </row>
    <row r="83" spans="1:8" ht="15">
      <c r="A83" s="50"/>
      <c r="B83" s="50"/>
      <c r="C83" s="50"/>
      <c r="D83" s="50"/>
      <c r="E83" s="50"/>
      <c r="F83" s="55"/>
      <c r="G83" s="50"/>
      <c r="H83" s="45"/>
    </row>
    <row r="84" spans="1:8" ht="15">
      <c r="A84" s="50"/>
      <c r="B84" s="50"/>
      <c r="C84" s="50"/>
      <c r="D84" s="50"/>
      <c r="E84" s="50"/>
      <c r="F84" s="55"/>
      <c r="G84" s="50"/>
      <c r="H84" s="45"/>
    </row>
    <row r="85" spans="1:8" ht="15">
      <c r="A85" s="50"/>
      <c r="B85" s="50"/>
      <c r="C85" s="50"/>
      <c r="D85" s="50"/>
      <c r="E85" s="50"/>
      <c r="F85" s="55"/>
      <c r="G85" s="50"/>
      <c r="H85" s="45"/>
    </row>
    <row r="86" spans="1:8" ht="15">
      <c r="A86" s="50"/>
      <c r="B86" s="50"/>
      <c r="C86" s="50"/>
      <c r="D86" s="50"/>
      <c r="E86" s="50"/>
      <c r="F86" s="55"/>
      <c r="G86" s="50"/>
      <c r="H86" s="45"/>
    </row>
    <row r="87" spans="1:8" ht="15">
      <c r="A87" s="50"/>
      <c r="B87" s="50"/>
      <c r="C87" s="50"/>
      <c r="D87" s="50"/>
      <c r="E87" s="50"/>
      <c r="F87" s="55"/>
      <c r="G87" s="50"/>
      <c r="H87" s="45"/>
    </row>
    <row r="88" ht="12.75">
      <c r="H88" s="45"/>
    </row>
    <row r="89" ht="12.75">
      <c r="H89" s="45"/>
    </row>
    <row r="90" ht="12.75">
      <c r="H90" s="45"/>
    </row>
    <row r="91" ht="12.75">
      <c r="H91" s="45"/>
    </row>
    <row r="92" ht="12.75">
      <c r="H92" s="45"/>
    </row>
    <row r="93" ht="12.75">
      <c r="H93" s="45"/>
    </row>
    <row r="94" ht="12.75">
      <c r="H94" s="45"/>
    </row>
    <row r="95" ht="12.75">
      <c r="H95" s="45"/>
    </row>
    <row r="96" ht="12.75">
      <c r="H96" s="45"/>
    </row>
    <row r="97" ht="12.75">
      <c r="H97" s="45"/>
    </row>
    <row r="98" ht="12.75">
      <c r="H98" s="45"/>
    </row>
    <row r="99" ht="12.75">
      <c r="H99" s="45"/>
    </row>
    <row r="100" ht="12.75">
      <c r="H100" s="45"/>
    </row>
    <row r="101" ht="12.75">
      <c r="H101" s="45"/>
    </row>
    <row r="102" ht="12.75">
      <c r="H102" s="45"/>
    </row>
    <row r="103" ht="12.75">
      <c r="H103" s="45"/>
    </row>
    <row r="104" ht="12.75">
      <c r="H104" s="45"/>
    </row>
    <row r="105" ht="12.75">
      <c r="H105" s="45"/>
    </row>
    <row r="106" ht="12.75">
      <c r="H106" s="45"/>
    </row>
    <row r="107" ht="12.75">
      <c r="H107" s="45"/>
    </row>
    <row r="108" ht="12.75">
      <c r="H108" s="45"/>
    </row>
    <row r="109" ht="12.75">
      <c r="H109" s="45"/>
    </row>
    <row r="110" ht="12.75">
      <c r="H110" s="45"/>
    </row>
    <row r="111" ht="12.75">
      <c r="H111" s="45"/>
    </row>
    <row r="112" ht="12.75">
      <c r="H112" s="45"/>
    </row>
    <row r="113" ht="12.75">
      <c r="H113" s="45"/>
    </row>
    <row r="114" ht="12.75">
      <c r="H114" s="45"/>
    </row>
    <row r="115" ht="12.75">
      <c r="H115" s="45"/>
    </row>
    <row r="116" ht="12.75">
      <c r="H116" s="45"/>
    </row>
    <row r="117" ht="12.75">
      <c r="H117" s="45"/>
    </row>
    <row r="118" ht="12.75">
      <c r="H118" s="45"/>
    </row>
    <row r="119" ht="12.75">
      <c r="H119" s="45"/>
    </row>
    <row r="120" ht="12.75">
      <c r="H120" s="45"/>
    </row>
    <row r="121" ht="12.75">
      <c r="H121" s="45"/>
    </row>
    <row r="122" ht="12.75">
      <c r="H122" s="45"/>
    </row>
    <row r="123" ht="12.75">
      <c r="H123" s="45"/>
    </row>
    <row r="124" ht="12.75">
      <c r="H124" s="45"/>
    </row>
    <row r="125" ht="12.75">
      <c r="H125" s="45"/>
    </row>
    <row r="126" ht="12.75">
      <c r="H126" s="45"/>
    </row>
    <row r="127" ht="12.75">
      <c r="H127" s="45"/>
    </row>
    <row r="128" ht="12.75">
      <c r="H128" s="45"/>
    </row>
    <row r="129" ht="12.75">
      <c r="H129" s="45"/>
    </row>
    <row r="130" ht="12.75">
      <c r="H130" s="45"/>
    </row>
    <row r="131" ht="12.75">
      <c r="H131" s="45"/>
    </row>
    <row r="132" ht="12.75">
      <c r="H132" s="45"/>
    </row>
    <row r="133" ht="12.75">
      <c r="H133" s="45"/>
    </row>
    <row r="134" ht="12.75">
      <c r="H134" s="45"/>
    </row>
    <row r="135" ht="12.75">
      <c r="H135" s="45"/>
    </row>
    <row r="136" ht="12.75">
      <c r="H136" s="45"/>
    </row>
    <row r="137" ht="12.75">
      <c r="H137" s="45"/>
    </row>
    <row r="138" ht="12.75">
      <c r="H138" s="45"/>
    </row>
    <row r="139" ht="12.75">
      <c r="H139" s="45"/>
    </row>
    <row r="140" ht="12.75">
      <c r="H140" s="45"/>
    </row>
    <row r="141" ht="12.75">
      <c r="H141" s="45"/>
    </row>
    <row r="142" ht="12.75">
      <c r="H142" s="45"/>
    </row>
    <row r="143" ht="12.75">
      <c r="H143" s="45"/>
    </row>
    <row r="144" ht="12.75">
      <c r="H144" s="45"/>
    </row>
    <row r="145" ht="12.75">
      <c r="H145" s="45"/>
    </row>
    <row r="146" ht="12.75">
      <c r="H146" s="45"/>
    </row>
    <row r="147" ht="12.75">
      <c r="H147" s="45"/>
    </row>
    <row r="148" ht="12.75">
      <c r="H148" s="45"/>
    </row>
    <row r="149" ht="12.75">
      <c r="H149" s="45"/>
    </row>
    <row r="150" ht="12.75">
      <c r="H150" s="45"/>
    </row>
    <row r="151" ht="12.75">
      <c r="H151" s="45"/>
    </row>
    <row r="152" ht="12.75">
      <c r="H152" s="45"/>
    </row>
    <row r="153" ht="12.75">
      <c r="H153" s="45"/>
    </row>
    <row r="154" ht="12.75">
      <c r="H154" s="45"/>
    </row>
    <row r="155" ht="12.75">
      <c r="H155" s="45"/>
    </row>
    <row r="156" ht="12.75">
      <c r="H156" s="45"/>
    </row>
    <row r="157" ht="12.75">
      <c r="H157" s="45"/>
    </row>
    <row r="158" ht="12.75">
      <c r="H158" s="45"/>
    </row>
    <row r="159" ht="12.75">
      <c r="H159" s="45"/>
    </row>
    <row r="160" ht="12.75">
      <c r="H160" s="45"/>
    </row>
    <row r="161" ht="12.75">
      <c r="H161" s="45"/>
    </row>
    <row r="162" ht="12.75">
      <c r="H162" s="45"/>
    </row>
    <row r="163" ht="12.75">
      <c r="H163" s="45"/>
    </row>
    <row r="164" ht="12.75">
      <c r="H164" s="45"/>
    </row>
    <row r="165" ht="12.75">
      <c r="H165" s="45"/>
    </row>
    <row r="166" ht="12.75">
      <c r="H166" s="45"/>
    </row>
    <row r="167" ht="12.75">
      <c r="H167" s="45"/>
    </row>
    <row r="168" ht="12.75">
      <c r="H168" s="45"/>
    </row>
    <row r="169" ht="12.75">
      <c r="H169" s="45"/>
    </row>
    <row r="170" ht="12.75">
      <c r="H170" s="45"/>
    </row>
    <row r="171" ht="12.75">
      <c r="H171" s="45"/>
    </row>
    <row r="172" ht="12.75">
      <c r="H172" s="45"/>
    </row>
    <row r="173" ht="12.75">
      <c r="H173" s="45"/>
    </row>
    <row r="174" ht="12.75">
      <c r="H174" s="45"/>
    </row>
    <row r="175" ht="12.75">
      <c r="H175" s="45"/>
    </row>
    <row r="176" ht="12.75">
      <c r="H176" s="45"/>
    </row>
    <row r="177" ht="12.75">
      <c r="H177" s="45"/>
    </row>
    <row r="178" ht="12.75">
      <c r="H178" s="45"/>
    </row>
    <row r="179" ht="12.75">
      <c r="H179" s="45"/>
    </row>
    <row r="180" ht="12.75">
      <c r="H180" s="45"/>
    </row>
    <row r="181" ht="12.75">
      <c r="H181" s="45"/>
    </row>
    <row r="182" ht="12.75">
      <c r="H182" s="45"/>
    </row>
    <row r="183" ht="12.75">
      <c r="H183" s="45"/>
    </row>
    <row r="184" ht="12.75">
      <c r="H184" s="45"/>
    </row>
    <row r="185" ht="12.75">
      <c r="H185" s="45"/>
    </row>
    <row r="186" ht="12.75">
      <c r="H186" s="45"/>
    </row>
    <row r="187" ht="12.75">
      <c r="H187" s="45"/>
    </row>
    <row r="188" ht="12.75">
      <c r="H188" s="45"/>
    </row>
    <row r="189" ht="12.75">
      <c r="H189" s="45"/>
    </row>
    <row r="190" ht="12.75">
      <c r="H190" s="45"/>
    </row>
    <row r="191" ht="12.75">
      <c r="H191" s="45"/>
    </row>
    <row r="192" ht="12.75">
      <c r="H192" s="45"/>
    </row>
    <row r="193" ht="12.75">
      <c r="H193" s="45"/>
    </row>
    <row r="194" ht="12.75">
      <c r="H194" s="45"/>
    </row>
    <row r="195" ht="12.75">
      <c r="H195" s="45"/>
    </row>
    <row r="196" ht="12.75">
      <c r="H196" s="45"/>
    </row>
    <row r="197" ht="12.75">
      <c r="H197" s="45"/>
    </row>
    <row r="198" ht="12.75">
      <c r="H198" s="45"/>
    </row>
    <row r="199" ht="12.75">
      <c r="H199" s="45"/>
    </row>
    <row r="200" ht="12.75">
      <c r="H200" s="45"/>
    </row>
    <row r="201" ht="12.75">
      <c r="H201" s="45"/>
    </row>
    <row r="202" ht="12.75">
      <c r="H202" s="45"/>
    </row>
    <row r="203" ht="12.75">
      <c r="H203" s="45"/>
    </row>
    <row r="204" ht="12.75">
      <c r="H204" s="45"/>
    </row>
    <row r="205" ht="12.75">
      <c r="H205" s="45"/>
    </row>
    <row r="206" ht="12.75">
      <c r="H206" s="45"/>
    </row>
    <row r="207" ht="12.75">
      <c r="H207" s="45"/>
    </row>
    <row r="208" ht="12.75">
      <c r="H208" s="45"/>
    </row>
    <row r="209" ht="12.75">
      <c r="H209" s="45"/>
    </row>
    <row r="210" ht="12.75">
      <c r="H210" s="45"/>
    </row>
    <row r="211" ht="12.75">
      <c r="H211" s="45"/>
    </row>
    <row r="212" ht="12.75">
      <c r="H212" s="45"/>
    </row>
    <row r="213" ht="12.75">
      <c r="H213" s="45"/>
    </row>
    <row r="214" ht="12.75">
      <c r="H214" s="45"/>
    </row>
    <row r="215" ht="12.75">
      <c r="H215" s="45"/>
    </row>
    <row r="216" ht="12.75">
      <c r="H216" s="45"/>
    </row>
    <row r="217" ht="12.75">
      <c r="H217" s="45"/>
    </row>
    <row r="218" ht="12.75">
      <c r="H218" s="45"/>
    </row>
    <row r="219" ht="12.75">
      <c r="H219" s="45"/>
    </row>
    <row r="220" ht="12.75">
      <c r="H220" s="45"/>
    </row>
    <row r="221" ht="12.75">
      <c r="H221" s="45"/>
    </row>
    <row r="222" ht="12.75">
      <c r="H222" s="45"/>
    </row>
    <row r="223" ht="12.75">
      <c r="H223" s="45"/>
    </row>
    <row r="224" ht="12.75">
      <c r="H224" s="45"/>
    </row>
    <row r="225" ht="12.75">
      <c r="H225" s="45"/>
    </row>
    <row r="226" ht="12.75">
      <c r="H226" s="45"/>
    </row>
    <row r="227" ht="12.75">
      <c r="H227" s="45"/>
    </row>
    <row r="228" ht="12.75">
      <c r="H228" s="45"/>
    </row>
    <row r="229" ht="12.75">
      <c r="H229" s="45"/>
    </row>
    <row r="230" ht="12.75">
      <c r="H230" s="45"/>
    </row>
    <row r="231" ht="12.75">
      <c r="H231" s="45"/>
    </row>
    <row r="232" ht="12.75">
      <c r="H232" s="45"/>
    </row>
    <row r="233" ht="12.75">
      <c r="H233" s="45"/>
    </row>
    <row r="234" ht="12.75">
      <c r="H234" s="45"/>
    </row>
    <row r="235" ht="12.75">
      <c r="H235" s="45"/>
    </row>
    <row r="236" ht="12.75">
      <c r="H236" s="45"/>
    </row>
    <row r="237" ht="12.75">
      <c r="H237" s="45"/>
    </row>
    <row r="238" ht="12.75">
      <c r="H238" s="45"/>
    </row>
    <row r="239" ht="12.75">
      <c r="H239" s="45"/>
    </row>
    <row r="240" ht="12.75">
      <c r="H240" s="45"/>
    </row>
    <row r="241" ht="12.75">
      <c r="H241" s="45"/>
    </row>
    <row r="242" ht="12.75">
      <c r="H242" s="45"/>
    </row>
    <row r="243" ht="12.75">
      <c r="H243" s="45"/>
    </row>
    <row r="244" ht="12.75">
      <c r="H244" s="45"/>
    </row>
    <row r="245" ht="12.75">
      <c r="H245" s="45"/>
    </row>
    <row r="246" ht="12.75">
      <c r="H246" s="45"/>
    </row>
    <row r="247" ht="12.75">
      <c r="H247" s="45"/>
    </row>
    <row r="248" ht="12.75">
      <c r="H248" s="45"/>
    </row>
    <row r="249" ht="12.75">
      <c r="H249" s="45"/>
    </row>
    <row r="250" ht="12.75">
      <c r="H250" s="45"/>
    </row>
    <row r="251" ht="12.75">
      <c r="H251" s="45"/>
    </row>
    <row r="252" ht="12.75">
      <c r="H252" s="45"/>
    </row>
    <row r="253" ht="12.75">
      <c r="H253" s="45"/>
    </row>
    <row r="254" ht="12.75">
      <c r="H254" s="45"/>
    </row>
    <row r="255" ht="12.75">
      <c r="H255" s="45"/>
    </row>
    <row r="256" ht="12.75">
      <c r="H256" s="45"/>
    </row>
    <row r="257" ht="12.75">
      <c r="H257" s="45"/>
    </row>
    <row r="258" ht="12.75">
      <c r="H258" s="45"/>
    </row>
    <row r="259" ht="12.75">
      <c r="H259" s="45"/>
    </row>
    <row r="260" ht="12.75">
      <c r="H260" s="45"/>
    </row>
    <row r="261" ht="12.75">
      <c r="H261" s="45"/>
    </row>
    <row r="262" ht="12.75">
      <c r="H262" s="45"/>
    </row>
    <row r="263" ht="12.75">
      <c r="H263" s="45"/>
    </row>
    <row r="264" ht="12.75">
      <c r="H264" s="45"/>
    </row>
    <row r="265" ht="12.75">
      <c r="H265" s="45"/>
    </row>
    <row r="266" ht="12.75">
      <c r="H266" s="45"/>
    </row>
    <row r="267" ht="12.75">
      <c r="H267" s="45"/>
    </row>
    <row r="268" ht="12.75">
      <c r="H268" s="45"/>
    </row>
    <row r="269" ht="12.75">
      <c r="H269" s="45"/>
    </row>
    <row r="270" ht="12.75">
      <c r="H270" s="45"/>
    </row>
    <row r="271" ht="12.75">
      <c r="H271" s="45"/>
    </row>
    <row r="272" ht="12.75">
      <c r="H272" s="45"/>
    </row>
    <row r="273" ht="12.75">
      <c r="H273" s="45"/>
    </row>
    <row r="274" ht="12.75">
      <c r="H274" s="45"/>
    </row>
    <row r="275" ht="12.75">
      <c r="H275" s="45"/>
    </row>
    <row r="276" ht="12.75">
      <c r="H276" s="45"/>
    </row>
    <row r="277" ht="12.75">
      <c r="H277" s="45"/>
    </row>
    <row r="278" ht="12.75">
      <c r="H278" s="45"/>
    </row>
    <row r="279" ht="12.75">
      <c r="H279" s="45"/>
    </row>
    <row r="280" ht="12.75">
      <c r="H280" s="45"/>
    </row>
    <row r="281" ht="12.75">
      <c r="H281" s="45"/>
    </row>
    <row r="282" ht="12.75">
      <c r="H282" s="45"/>
    </row>
    <row r="283" ht="12.75">
      <c r="H283" s="45"/>
    </row>
    <row r="284" ht="12.75">
      <c r="H284" s="45"/>
    </row>
    <row r="285" ht="12.75">
      <c r="H285" s="45"/>
    </row>
    <row r="286" ht="12.75">
      <c r="H286" s="45"/>
    </row>
    <row r="287" ht="12.75">
      <c r="H287" s="45"/>
    </row>
    <row r="288" ht="12.75">
      <c r="H288" s="45"/>
    </row>
    <row r="289" ht="12.75">
      <c r="H289" s="45"/>
    </row>
    <row r="290" ht="12.75">
      <c r="H290" s="45"/>
    </row>
    <row r="291" ht="12.75">
      <c r="H291" s="45"/>
    </row>
    <row r="292" ht="12.75">
      <c r="H292" s="45"/>
    </row>
    <row r="293" ht="12.75">
      <c r="H293" s="45"/>
    </row>
    <row r="294" ht="12.75">
      <c r="H294" s="45"/>
    </row>
    <row r="295" ht="12.75">
      <c r="H295" s="45"/>
    </row>
    <row r="296" ht="12.75">
      <c r="H296" s="45"/>
    </row>
    <row r="297" ht="12.75">
      <c r="H297" s="45"/>
    </row>
    <row r="298" ht="12.75">
      <c r="H298" s="45"/>
    </row>
    <row r="299" ht="12.75">
      <c r="H299" s="45"/>
    </row>
    <row r="300" ht="12.75">
      <c r="H300" s="45"/>
    </row>
    <row r="301" ht="12.75">
      <c r="H301" s="45"/>
    </row>
    <row r="302" ht="12.75">
      <c r="H302" s="45"/>
    </row>
    <row r="303" ht="12.75">
      <c r="H303" s="45"/>
    </row>
    <row r="304" ht="12.75">
      <c r="H304" s="45"/>
    </row>
    <row r="305" ht="12.75">
      <c r="H305" s="45"/>
    </row>
    <row r="306" ht="12.75">
      <c r="H306" s="45"/>
    </row>
    <row r="307" ht="12.75">
      <c r="H307" s="45"/>
    </row>
    <row r="308" ht="12.75">
      <c r="H308" s="45"/>
    </row>
    <row r="309" ht="12.75">
      <c r="H309" s="45"/>
    </row>
    <row r="310" ht="12.75">
      <c r="H310" s="45"/>
    </row>
    <row r="311" ht="12.75">
      <c r="H311" s="45"/>
    </row>
    <row r="312" ht="12.75">
      <c r="H312" s="45"/>
    </row>
    <row r="313" ht="12.75">
      <c r="H313" s="45"/>
    </row>
    <row r="314" ht="12.75">
      <c r="H314" s="45"/>
    </row>
    <row r="315" ht="12.75">
      <c r="H315" s="45"/>
    </row>
    <row r="316" ht="12.75">
      <c r="H316" s="45"/>
    </row>
    <row r="317" ht="12.75">
      <c r="H317" s="45"/>
    </row>
    <row r="318" ht="12.75">
      <c r="H318" s="45"/>
    </row>
    <row r="319" ht="12.75">
      <c r="H319" s="45"/>
    </row>
    <row r="320" ht="12.75">
      <c r="H320" s="45"/>
    </row>
    <row r="321" ht="12.75">
      <c r="H321" s="45"/>
    </row>
    <row r="322" ht="12.75">
      <c r="H322" s="45"/>
    </row>
    <row r="323" ht="12.75">
      <c r="H323" s="45"/>
    </row>
    <row r="324" ht="12.75">
      <c r="H324" s="45"/>
    </row>
    <row r="325" ht="12.75">
      <c r="H325" s="45"/>
    </row>
    <row r="326" ht="12.75">
      <c r="H326" s="45"/>
    </row>
    <row r="327" ht="12.75">
      <c r="H327" s="45"/>
    </row>
    <row r="328" ht="12.75">
      <c r="H328" s="45"/>
    </row>
    <row r="329" ht="12.75">
      <c r="H329" s="45"/>
    </row>
    <row r="330" ht="12.75">
      <c r="H330" s="45"/>
    </row>
    <row r="331" ht="12.75">
      <c r="H331" s="45"/>
    </row>
    <row r="332" ht="12.75">
      <c r="H332" s="45"/>
    </row>
    <row r="333" ht="12.75">
      <c r="H333" s="45"/>
    </row>
    <row r="334" ht="12.75">
      <c r="H334" s="45"/>
    </row>
    <row r="335" ht="12.75">
      <c r="H335" s="45"/>
    </row>
    <row r="336" ht="12.75">
      <c r="H336" s="45"/>
    </row>
    <row r="337" ht="12.75">
      <c r="H337" s="45"/>
    </row>
    <row r="338" ht="12.75">
      <c r="H338" s="45"/>
    </row>
    <row r="339" ht="12.75">
      <c r="H339" s="45"/>
    </row>
    <row r="340" ht="12.75">
      <c r="H340" s="45"/>
    </row>
    <row r="341" ht="12.75">
      <c r="H341" s="45"/>
    </row>
    <row r="342" ht="12.75">
      <c r="H342" s="45"/>
    </row>
    <row r="343" ht="12.75">
      <c r="H343" s="45"/>
    </row>
    <row r="344" ht="12.75">
      <c r="H344" s="45"/>
    </row>
    <row r="345" ht="12.75">
      <c r="H345" s="45"/>
    </row>
    <row r="346" ht="12.75">
      <c r="H346" s="45"/>
    </row>
    <row r="347" ht="12.75">
      <c r="H347" s="45"/>
    </row>
    <row r="348" ht="12.75">
      <c r="H348" s="45"/>
    </row>
    <row r="349" ht="12.75">
      <c r="H349" s="45"/>
    </row>
    <row r="350" ht="12.75">
      <c r="H350" s="45"/>
    </row>
    <row r="351" ht="12.75">
      <c r="H351" s="45"/>
    </row>
    <row r="352" ht="12.75">
      <c r="H352" s="45"/>
    </row>
    <row r="353" ht="12.75">
      <c r="H353" s="45"/>
    </row>
    <row r="354" ht="12.75">
      <c r="H354" s="45"/>
    </row>
    <row r="355" ht="12.75">
      <c r="H355" s="45"/>
    </row>
    <row r="356" ht="12.75">
      <c r="H356" s="45"/>
    </row>
    <row r="357" ht="12.75">
      <c r="H357" s="45"/>
    </row>
    <row r="358" ht="12.75">
      <c r="H358" s="45"/>
    </row>
    <row r="359" ht="12.75">
      <c r="H359" s="45"/>
    </row>
    <row r="360" ht="12.75">
      <c r="H360" s="45"/>
    </row>
    <row r="361" ht="12.75">
      <c r="H361" s="45"/>
    </row>
    <row r="362" ht="12.75">
      <c r="H362" s="45"/>
    </row>
    <row r="363" ht="12.75">
      <c r="H363" s="45"/>
    </row>
    <row r="364" ht="12.75">
      <c r="H364" s="45"/>
    </row>
    <row r="365" ht="12.75">
      <c r="H365" s="45"/>
    </row>
    <row r="366" ht="12.75">
      <c r="H366" s="45"/>
    </row>
    <row r="367" ht="12.75">
      <c r="H367" s="45"/>
    </row>
    <row r="368" ht="12.75">
      <c r="H368" s="45"/>
    </row>
    <row r="369" ht="12.75">
      <c r="H369" s="45"/>
    </row>
    <row r="370" ht="12.75">
      <c r="H370" s="45"/>
    </row>
    <row r="371" ht="12.75">
      <c r="H371" s="45"/>
    </row>
    <row r="372" ht="12.75">
      <c r="H372" s="45"/>
    </row>
    <row r="373" ht="12.75">
      <c r="H373" s="45"/>
    </row>
    <row r="374" ht="12.75">
      <c r="H374" s="45"/>
    </row>
    <row r="375" ht="12.75">
      <c r="H375" s="45"/>
    </row>
    <row r="376" ht="12.75">
      <c r="H376" s="45"/>
    </row>
    <row r="377" ht="12.75">
      <c r="H377" s="45"/>
    </row>
    <row r="378" ht="12.75">
      <c r="H378" s="45"/>
    </row>
    <row r="379" ht="12.75">
      <c r="H379" s="45"/>
    </row>
    <row r="380" ht="12.75">
      <c r="H380" s="45"/>
    </row>
    <row r="381" ht="12.75">
      <c r="H381" s="45"/>
    </row>
    <row r="382" ht="12.75">
      <c r="H382" s="45"/>
    </row>
    <row r="383" ht="12.75">
      <c r="H383" s="45"/>
    </row>
    <row r="384" ht="12.75">
      <c r="H384" s="45"/>
    </row>
    <row r="385" ht="12.75">
      <c r="H385" s="45"/>
    </row>
    <row r="386" ht="12.75">
      <c r="H386" s="45"/>
    </row>
    <row r="387" ht="12.75">
      <c r="H387" s="45"/>
    </row>
    <row r="388" ht="12.75">
      <c r="H388" s="45"/>
    </row>
    <row r="389" ht="12.75">
      <c r="H389" s="45"/>
    </row>
    <row r="390" ht="12.75">
      <c r="H390" s="45"/>
    </row>
    <row r="391" ht="12.75">
      <c r="H391" s="45"/>
    </row>
    <row r="392" ht="12.75">
      <c r="H392" s="45"/>
    </row>
    <row r="393" ht="12.75">
      <c r="H393" s="45"/>
    </row>
    <row r="394" ht="12.75">
      <c r="H394" s="45"/>
    </row>
    <row r="395" ht="12.75">
      <c r="H395" s="45"/>
    </row>
    <row r="396" ht="12.75">
      <c r="H396" s="45"/>
    </row>
    <row r="397" ht="12.75">
      <c r="H397" s="45"/>
    </row>
    <row r="398" ht="12.75">
      <c r="H398" s="45"/>
    </row>
    <row r="399" ht="12.75">
      <c r="H399" s="45"/>
    </row>
    <row r="400" ht="12.75">
      <c r="H400" s="45"/>
    </row>
    <row r="401" ht="12.75">
      <c r="H401" s="45"/>
    </row>
    <row r="402" ht="12.75">
      <c r="H402" s="45"/>
    </row>
    <row r="403" ht="12.75">
      <c r="H403" s="45"/>
    </row>
    <row r="404" ht="12.75">
      <c r="H404" s="45"/>
    </row>
    <row r="405" ht="12.75">
      <c r="H405" s="45"/>
    </row>
    <row r="406" ht="12.75">
      <c r="H406" s="45"/>
    </row>
    <row r="407" ht="12.75">
      <c r="H407" s="45"/>
    </row>
    <row r="408" ht="12.75">
      <c r="H408" s="45"/>
    </row>
    <row r="409" ht="12.75">
      <c r="H409" s="45"/>
    </row>
    <row r="410" ht="12.75">
      <c r="H410" s="45"/>
    </row>
    <row r="411" ht="12.75">
      <c r="H411" s="45"/>
    </row>
    <row r="412" ht="12.75">
      <c r="H412" s="45"/>
    </row>
    <row r="413" ht="12.75">
      <c r="H413" s="45"/>
    </row>
    <row r="414" ht="12.75">
      <c r="H414" s="45"/>
    </row>
    <row r="415" ht="12.75">
      <c r="H415" s="45"/>
    </row>
    <row r="416" ht="12.75">
      <c r="H416" s="45"/>
    </row>
    <row r="417" ht="12.75">
      <c r="H417" s="45"/>
    </row>
    <row r="418" ht="12.75">
      <c r="H418" s="45"/>
    </row>
    <row r="419" ht="12.75">
      <c r="H419" s="45"/>
    </row>
    <row r="420" ht="12.75">
      <c r="H420" s="45"/>
    </row>
    <row r="421" ht="12.75">
      <c r="H421" s="45"/>
    </row>
    <row r="422" ht="12.75">
      <c r="H422" s="45"/>
    </row>
    <row r="423" ht="12.75">
      <c r="H423" s="45"/>
    </row>
    <row r="424" ht="12.75">
      <c r="H424" s="45"/>
    </row>
    <row r="425" ht="12.75">
      <c r="H425" s="45"/>
    </row>
    <row r="426" ht="12.75">
      <c r="H426" s="45"/>
    </row>
    <row r="427" ht="12.75">
      <c r="H427" s="45"/>
    </row>
    <row r="428" ht="12.75">
      <c r="H428" s="45"/>
    </row>
    <row r="429" ht="12.75">
      <c r="H429" s="45"/>
    </row>
    <row r="430" ht="12.75">
      <c r="H430" s="45"/>
    </row>
    <row r="431" ht="12.75">
      <c r="H431" s="45"/>
    </row>
    <row r="432" ht="12.75">
      <c r="H432" s="45"/>
    </row>
    <row r="433" ht="12.75">
      <c r="H433" s="45"/>
    </row>
    <row r="434" ht="12.75">
      <c r="H434" s="45"/>
    </row>
    <row r="435" ht="12.75">
      <c r="H435" s="45"/>
    </row>
    <row r="436" ht="12.75">
      <c r="H436" s="45"/>
    </row>
    <row r="437" ht="12.75">
      <c r="H437" s="45"/>
    </row>
    <row r="438" ht="12.75">
      <c r="H438" s="45"/>
    </row>
    <row r="439" ht="12.75">
      <c r="H439" s="45"/>
    </row>
    <row r="440" ht="12.75">
      <c r="H440" s="45"/>
    </row>
    <row r="441" ht="12.75">
      <c r="H441" s="45"/>
    </row>
    <row r="442" ht="12.75">
      <c r="H442" s="45"/>
    </row>
    <row r="443" ht="12.75">
      <c r="H443" s="45"/>
    </row>
    <row r="444" ht="12.75">
      <c r="H444" s="45"/>
    </row>
    <row r="445" ht="12.75">
      <c r="H445" s="45"/>
    </row>
    <row r="446" ht="12.75">
      <c r="H446" s="45"/>
    </row>
    <row r="447" ht="12.75">
      <c r="H447" s="45"/>
    </row>
    <row r="448" ht="12.75">
      <c r="H448" s="45"/>
    </row>
    <row r="449" ht="12.75">
      <c r="H449" s="45"/>
    </row>
    <row r="450" ht="12.75">
      <c r="H450" s="45"/>
    </row>
    <row r="451" ht="12.75">
      <c r="H451" s="45"/>
    </row>
    <row r="452" ht="12.75">
      <c r="H452" s="45"/>
    </row>
    <row r="453" ht="12.75">
      <c r="H453" s="45"/>
    </row>
    <row r="454" ht="12.75">
      <c r="H454" s="45"/>
    </row>
    <row r="455" ht="12.75">
      <c r="H455" s="45"/>
    </row>
    <row r="456" ht="12.75">
      <c r="H456" s="45"/>
    </row>
    <row r="457" ht="12.75">
      <c r="H457" s="45"/>
    </row>
    <row r="458" ht="12.75">
      <c r="H458" s="45"/>
    </row>
    <row r="459" ht="12.75">
      <c r="H459" s="45"/>
    </row>
    <row r="460" ht="12.75">
      <c r="H460" s="45"/>
    </row>
    <row r="461" ht="12.75">
      <c r="H461" s="45"/>
    </row>
    <row r="462" ht="12.75">
      <c r="H462" s="45"/>
    </row>
    <row r="463" ht="12.75">
      <c r="H463" s="45"/>
    </row>
    <row r="464" ht="12.75">
      <c r="H464" s="45"/>
    </row>
    <row r="465" ht="12.75">
      <c r="H465" s="45"/>
    </row>
    <row r="466" ht="12.75">
      <c r="H466" s="45"/>
    </row>
    <row r="467" ht="12.75">
      <c r="H467" s="45"/>
    </row>
    <row r="468" ht="12.75">
      <c r="H468" s="45"/>
    </row>
    <row r="469" ht="12.75">
      <c r="H469" s="45"/>
    </row>
    <row r="470" ht="12.75">
      <c r="H470" s="45"/>
    </row>
    <row r="471" ht="12.75">
      <c r="H471" s="45"/>
    </row>
    <row r="472" ht="12.75">
      <c r="H472" s="45"/>
    </row>
    <row r="473" ht="12.75">
      <c r="H473" s="45"/>
    </row>
    <row r="474" ht="12.75">
      <c r="H474" s="45"/>
    </row>
    <row r="475" ht="12.75">
      <c r="H475" s="45"/>
    </row>
    <row r="476" ht="12.75">
      <c r="H476" s="45"/>
    </row>
    <row r="477" ht="12.75">
      <c r="H477" s="45"/>
    </row>
    <row r="478" ht="12.75">
      <c r="H478" s="45"/>
    </row>
    <row r="479" ht="12.75">
      <c r="H479" s="45"/>
    </row>
    <row r="480" ht="12.75">
      <c r="H480" s="45"/>
    </row>
    <row r="481" ht="12.75">
      <c r="H481" s="45"/>
    </row>
    <row r="482" ht="12.75">
      <c r="H482" s="45"/>
    </row>
    <row r="483" ht="12.75">
      <c r="H483" s="45"/>
    </row>
    <row r="484" ht="12.75">
      <c r="H484" s="45"/>
    </row>
    <row r="485" ht="12.75">
      <c r="H485" s="45"/>
    </row>
    <row r="486" ht="12.75">
      <c r="H486" s="45"/>
    </row>
    <row r="487" ht="12.75">
      <c r="H487" s="45"/>
    </row>
    <row r="488" ht="12.75">
      <c r="H488" s="45"/>
    </row>
    <row r="489" ht="12.75">
      <c r="H489" s="45"/>
    </row>
    <row r="490" ht="12.75">
      <c r="H490" s="45"/>
    </row>
    <row r="491" ht="12.75">
      <c r="H491" s="45"/>
    </row>
    <row r="492" ht="12.75">
      <c r="H492" s="45"/>
    </row>
    <row r="493" ht="12.75">
      <c r="H493" s="45"/>
    </row>
    <row r="494" ht="12.75">
      <c r="H494" s="45"/>
    </row>
    <row r="495" ht="12.75">
      <c r="H495" s="45"/>
    </row>
    <row r="496" ht="12.75">
      <c r="H496" s="45"/>
    </row>
    <row r="497" ht="12.75">
      <c r="H497" s="45"/>
    </row>
    <row r="498" ht="12.75">
      <c r="H498" s="45"/>
    </row>
    <row r="499" ht="12.75">
      <c r="H499" s="45"/>
    </row>
    <row r="500" ht="12.75">
      <c r="H500" s="45"/>
    </row>
    <row r="501" ht="12.75">
      <c r="H501" s="45"/>
    </row>
    <row r="502" ht="12.75">
      <c r="H502" s="45"/>
    </row>
    <row r="503" ht="12.75">
      <c r="H503" s="45"/>
    </row>
    <row r="504" ht="12.75">
      <c r="H504" s="45"/>
    </row>
    <row r="505" ht="12.75">
      <c r="H505" s="45"/>
    </row>
    <row r="506" ht="12.75">
      <c r="H506" s="45"/>
    </row>
    <row r="507" ht="12.75">
      <c r="H507" s="45"/>
    </row>
    <row r="508" ht="12.75">
      <c r="H508" s="45"/>
    </row>
    <row r="509" ht="12.75">
      <c r="H509" s="45"/>
    </row>
    <row r="510" ht="12.75">
      <c r="H510" s="45"/>
    </row>
    <row r="511" ht="12.75">
      <c r="H511" s="45"/>
    </row>
    <row r="512" ht="12.75">
      <c r="H512" s="45"/>
    </row>
    <row r="513" ht="12.75">
      <c r="H513" s="45"/>
    </row>
    <row r="514" ht="12.75">
      <c r="H514" s="45"/>
    </row>
    <row r="515" ht="12.75">
      <c r="H515" s="45"/>
    </row>
    <row r="516" ht="12.75">
      <c r="H516" s="45"/>
    </row>
    <row r="517" ht="12.75">
      <c r="H517" s="45"/>
    </row>
    <row r="518" ht="12.75">
      <c r="H518" s="45"/>
    </row>
    <row r="519" ht="12.75">
      <c r="H519" s="45"/>
    </row>
    <row r="520" ht="12.75">
      <c r="H520" s="45"/>
    </row>
    <row r="521" ht="12.75">
      <c r="H521" s="45"/>
    </row>
    <row r="522" ht="12.75">
      <c r="H522" s="45"/>
    </row>
    <row r="523" ht="12.75">
      <c r="H523" s="45"/>
    </row>
    <row r="524" ht="12.75">
      <c r="H524" s="45"/>
    </row>
    <row r="525" ht="12.75">
      <c r="H525" s="45"/>
    </row>
    <row r="526" ht="12.75">
      <c r="H526" s="45"/>
    </row>
    <row r="527" ht="12.75">
      <c r="H527" s="45"/>
    </row>
    <row r="528" ht="12.75">
      <c r="H528" s="45"/>
    </row>
    <row r="529" ht="12.75">
      <c r="H529" s="45"/>
    </row>
    <row r="530" ht="12.75">
      <c r="H530" s="45"/>
    </row>
    <row r="531" ht="12.75">
      <c r="H531" s="45"/>
    </row>
    <row r="532" ht="12.75">
      <c r="H532" s="45"/>
    </row>
    <row r="533" ht="12.75">
      <c r="H533" s="45"/>
    </row>
    <row r="534" ht="12.75">
      <c r="H534" s="45"/>
    </row>
    <row r="535" ht="12.75">
      <c r="H535" s="45"/>
    </row>
    <row r="536" ht="12.75">
      <c r="H536" s="45"/>
    </row>
    <row r="537" ht="12.75">
      <c r="H537" s="45"/>
    </row>
    <row r="538" ht="12.75">
      <c r="H538" s="45"/>
    </row>
    <row r="539" ht="12.75">
      <c r="H539" s="45"/>
    </row>
    <row r="540" ht="12.75">
      <c r="H540" s="45"/>
    </row>
    <row r="541" ht="12.75">
      <c r="H541" s="45"/>
    </row>
    <row r="542" ht="12.75">
      <c r="H542" s="45"/>
    </row>
    <row r="543" ht="12.75">
      <c r="H543" s="45"/>
    </row>
    <row r="544" ht="12.75">
      <c r="H544" s="45"/>
    </row>
    <row r="545" ht="12.75">
      <c r="H545" s="45"/>
    </row>
    <row r="546" ht="12.75">
      <c r="H546" s="45"/>
    </row>
    <row r="547" ht="12.75">
      <c r="H547" s="45"/>
    </row>
    <row r="548" ht="12.75">
      <c r="H548" s="45"/>
    </row>
    <row r="549" ht="12.75">
      <c r="H549" s="45"/>
    </row>
    <row r="550" ht="12.75">
      <c r="H550" s="45"/>
    </row>
    <row r="551" ht="12.75">
      <c r="H551" s="45"/>
    </row>
    <row r="552" ht="12.75">
      <c r="H552" s="45"/>
    </row>
    <row r="553" ht="12.75">
      <c r="H553" s="45"/>
    </row>
    <row r="554" ht="12.75">
      <c r="H554" s="45"/>
    </row>
    <row r="555" ht="12.75">
      <c r="H555" s="45"/>
    </row>
    <row r="556" ht="12.75">
      <c r="H556" s="45"/>
    </row>
    <row r="557" ht="12.75">
      <c r="H557" s="45"/>
    </row>
    <row r="558" ht="12.75">
      <c r="H558" s="45"/>
    </row>
    <row r="559" ht="12.75">
      <c r="H559" s="45"/>
    </row>
    <row r="560" ht="12.75">
      <c r="H560" s="45"/>
    </row>
    <row r="561" ht="12.75">
      <c r="H561" s="45"/>
    </row>
    <row r="562" ht="12.75">
      <c r="H562" s="45"/>
    </row>
    <row r="563" ht="12.75">
      <c r="H563" s="45"/>
    </row>
    <row r="564" ht="12.75">
      <c r="H564" s="45"/>
    </row>
    <row r="565" ht="12.75">
      <c r="H565" s="45"/>
    </row>
    <row r="566" ht="12.75">
      <c r="H566" s="45"/>
    </row>
    <row r="567" ht="12.75">
      <c r="H567" s="45"/>
    </row>
    <row r="568" ht="12.75">
      <c r="H568" s="45"/>
    </row>
    <row r="569" ht="12.75">
      <c r="H569" s="45"/>
    </row>
    <row r="570" ht="12.75">
      <c r="H570" s="45"/>
    </row>
    <row r="571" ht="12.75">
      <c r="H571" s="45"/>
    </row>
    <row r="572" ht="12.75">
      <c r="H572" s="45"/>
    </row>
    <row r="573" ht="12.75">
      <c r="H573" s="45"/>
    </row>
    <row r="574" ht="12.75">
      <c r="H574" s="45"/>
    </row>
    <row r="575" ht="12.75">
      <c r="H575" s="45"/>
    </row>
    <row r="576" ht="12.75">
      <c r="H576" s="45"/>
    </row>
    <row r="577" ht="12.75">
      <c r="H577" s="45"/>
    </row>
    <row r="578" ht="12.75">
      <c r="H578" s="45"/>
    </row>
    <row r="579" ht="12.75">
      <c r="H579" s="45"/>
    </row>
    <row r="580" ht="12.75">
      <c r="H580" s="45"/>
    </row>
    <row r="581" ht="12.75">
      <c r="H581" s="45"/>
    </row>
    <row r="582" ht="12.75">
      <c r="H582" s="45"/>
    </row>
    <row r="583" ht="12.75">
      <c r="H583" s="45"/>
    </row>
    <row r="584" ht="12.75">
      <c r="H584" s="45"/>
    </row>
    <row r="585" ht="12.75">
      <c r="H585" s="45"/>
    </row>
    <row r="586" ht="12.75">
      <c r="H586" s="45"/>
    </row>
    <row r="587" ht="12.75">
      <c r="H587" s="45"/>
    </row>
    <row r="588" ht="12.75">
      <c r="H588" s="45"/>
    </row>
    <row r="589" ht="12.75">
      <c r="H589" s="45"/>
    </row>
    <row r="590" ht="12.75">
      <c r="H590" s="45"/>
    </row>
    <row r="591" ht="12.75">
      <c r="H591" s="45"/>
    </row>
    <row r="592" ht="12.75">
      <c r="H592" s="45"/>
    </row>
    <row r="593" ht="12.75">
      <c r="H593" s="45"/>
    </row>
    <row r="594" ht="12.75">
      <c r="H594" s="45"/>
    </row>
    <row r="595" ht="12.75">
      <c r="H595" s="45"/>
    </row>
    <row r="596" ht="12.75">
      <c r="H596" s="45"/>
    </row>
    <row r="597" ht="12.75">
      <c r="H597" s="45"/>
    </row>
    <row r="598" ht="12.75">
      <c r="H598" s="45"/>
    </row>
    <row r="599" ht="12.75">
      <c r="H599" s="45"/>
    </row>
    <row r="600" ht="12.75">
      <c r="H600" s="45"/>
    </row>
    <row r="601" ht="12.75">
      <c r="H601" s="45"/>
    </row>
    <row r="602" ht="12.75">
      <c r="H602" s="45"/>
    </row>
    <row r="603" ht="12.75">
      <c r="H603" s="45"/>
    </row>
    <row r="604" ht="12.75">
      <c r="H604" s="45"/>
    </row>
    <row r="605" ht="12.75">
      <c r="H605" s="45"/>
    </row>
    <row r="606" ht="12.75">
      <c r="H606" s="45"/>
    </row>
    <row r="607" ht="12.75">
      <c r="H607" s="45"/>
    </row>
    <row r="608" ht="12.75">
      <c r="H608" s="45"/>
    </row>
    <row r="609" ht="12.75">
      <c r="H609" s="45"/>
    </row>
    <row r="610" ht="12.75">
      <c r="H610" s="45"/>
    </row>
    <row r="611" ht="12.75">
      <c r="H611" s="45"/>
    </row>
    <row r="612" ht="12.75">
      <c r="H612" s="45"/>
    </row>
    <row r="613" ht="12.75">
      <c r="H613" s="45"/>
    </row>
    <row r="614" ht="12.75">
      <c r="H614" s="45"/>
    </row>
    <row r="615" ht="12.75">
      <c r="H615" s="45"/>
    </row>
    <row r="616" ht="12.75">
      <c r="H616" s="45"/>
    </row>
    <row r="617" ht="12.75">
      <c r="H617" s="45"/>
    </row>
    <row r="618" ht="12.75">
      <c r="H618" s="45"/>
    </row>
    <row r="619" ht="12.75">
      <c r="H619" s="45"/>
    </row>
    <row r="620" ht="12.75">
      <c r="H620" s="45"/>
    </row>
    <row r="621" ht="12.75">
      <c r="H621" s="45"/>
    </row>
    <row r="622" ht="12.75">
      <c r="H622" s="45"/>
    </row>
    <row r="623" ht="12.75">
      <c r="H623" s="45"/>
    </row>
    <row r="624" ht="12.75">
      <c r="H624" s="45"/>
    </row>
    <row r="625" ht="12.75">
      <c r="H625" s="45"/>
    </row>
    <row r="626" ht="12.75">
      <c r="H626" s="45"/>
    </row>
    <row r="627" ht="12.75">
      <c r="H627" s="45"/>
    </row>
    <row r="628" ht="12.75">
      <c r="H628" s="45"/>
    </row>
    <row r="629" ht="12.75">
      <c r="H629" s="45"/>
    </row>
    <row r="630" ht="12.75">
      <c r="H630" s="45"/>
    </row>
    <row r="631" ht="12.75">
      <c r="H631" s="45"/>
    </row>
    <row r="632" ht="12.75">
      <c r="H632" s="45"/>
    </row>
    <row r="633" ht="12.75">
      <c r="H633" s="45"/>
    </row>
    <row r="634" ht="12.75">
      <c r="H634" s="45"/>
    </row>
    <row r="635" ht="12.75">
      <c r="H635" s="45"/>
    </row>
    <row r="636" ht="12.75">
      <c r="H636" s="45"/>
    </row>
    <row r="637" ht="12.75">
      <c r="H637" s="45"/>
    </row>
    <row r="638" ht="12.75">
      <c r="H638" s="45"/>
    </row>
    <row r="639" ht="12.75">
      <c r="H639" s="45"/>
    </row>
    <row r="640" ht="12.75">
      <c r="H640" s="45"/>
    </row>
    <row r="641" ht="12.75">
      <c r="H641" s="45"/>
    </row>
    <row r="642" ht="12.75">
      <c r="H642" s="45"/>
    </row>
    <row r="643" ht="12.75">
      <c r="H643" s="45"/>
    </row>
    <row r="644" ht="12.75">
      <c r="H644" s="45"/>
    </row>
    <row r="645" ht="12.75">
      <c r="H645" s="45"/>
    </row>
    <row r="646" ht="12.75">
      <c r="H646" s="45"/>
    </row>
    <row r="647" ht="12.75">
      <c r="H647" s="45"/>
    </row>
    <row r="648" ht="12.75">
      <c r="H648" s="45"/>
    </row>
    <row r="649" ht="12.75">
      <c r="H649" s="45"/>
    </row>
    <row r="650" ht="12.75">
      <c r="H650" s="45"/>
    </row>
    <row r="651" ht="12.75">
      <c r="H651" s="45"/>
    </row>
    <row r="652" ht="12.75">
      <c r="H652" s="45"/>
    </row>
    <row r="653" ht="12.75">
      <c r="H653" s="45"/>
    </row>
    <row r="654" ht="12.75">
      <c r="H654" s="45"/>
    </row>
    <row r="655" ht="12.75">
      <c r="H655" s="45"/>
    </row>
    <row r="656" ht="12.75">
      <c r="H656" s="45"/>
    </row>
    <row r="657" ht="12.75">
      <c r="H657" s="45"/>
    </row>
    <row r="658" ht="12.75">
      <c r="H658" s="45"/>
    </row>
    <row r="659" ht="12.75">
      <c r="H659" s="45"/>
    </row>
    <row r="660" ht="12.75">
      <c r="H660" s="45"/>
    </row>
    <row r="661" ht="12.75">
      <c r="H661" s="45"/>
    </row>
    <row r="662" ht="12.75">
      <c r="H662" s="45"/>
    </row>
    <row r="663" ht="12.75">
      <c r="H663" s="45"/>
    </row>
    <row r="664" ht="12.75">
      <c r="H664" s="45"/>
    </row>
    <row r="665" ht="12.75">
      <c r="H665" s="45"/>
    </row>
    <row r="666" ht="12.75">
      <c r="H666" s="45"/>
    </row>
    <row r="667" ht="12.75">
      <c r="H667" s="45"/>
    </row>
    <row r="668" ht="12.75">
      <c r="H668" s="45"/>
    </row>
    <row r="669" ht="12.75">
      <c r="H669" s="45"/>
    </row>
    <row r="670" ht="12.75">
      <c r="H670" s="45"/>
    </row>
    <row r="671" ht="12.75">
      <c r="H671" s="45"/>
    </row>
    <row r="672" ht="12.75">
      <c r="H672" s="45"/>
    </row>
    <row r="673" ht="12.75">
      <c r="H673" s="45"/>
    </row>
    <row r="674" ht="12.75">
      <c r="H674" s="45"/>
    </row>
    <row r="675" ht="12.75">
      <c r="H675" s="45"/>
    </row>
    <row r="676" ht="12.75">
      <c r="H676" s="45"/>
    </row>
    <row r="677" ht="12.75">
      <c r="H677" s="45"/>
    </row>
    <row r="678" ht="12.75">
      <c r="H678" s="45"/>
    </row>
    <row r="679" ht="12.75">
      <c r="H679" s="45"/>
    </row>
    <row r="680" ht="12.75">
      <c r="H680" s="45"/>
    </row>
    <row r="681" ht="12.75">
      <c r="H681" s="45"/>
    </row>
    <row r="682" ht="12.75">
      <c r="H682" s="45"/>
    </row>
    <row r="683" ht="12.75">
      <c r="H683" s="45"/>
    </row>
    <row r="684" ht="12.75">
      <c r="H684" s="45"/>
    </row>
    <row r="685" ht="12.75">
      <c r="H685" s="45"/>
    </row>
    <row r="686" ht="12.75">
      <c r="H686" s="45"/>
    </row>
    <row r="687" ht="12.75">
      <c r="H687" s="45"/>
    </row>
    <row r="688" ht="12.75">
      <c r="H688" s="45"/>
    </row>
    <row r="689" ht="12.75">
      <c r="H689" s="45"/>
    </row>
    <row r="690" ht="12.75">
      <c r="H690" s="45"/>
    </row>
    <row r="691" ht="12.75">
      <c r="H691" s="45"/>
    </row>
    <row r="692" ht="12.75">
      <c r="H692" s="45"/>
    </row>
    <row r="693" ht="12.75">
      <c r="H693" s="45"/>
    </row>
    <row r="694" ht="12.75">
      <c r="H694" s="45"/>
    </row>
    <row r="695" ht="12.75">
      <c r="H695" s="45"/>
    </row>
    <row r="696" ht="12.75">
      <c r="H696" s="45"/>
    </row>
    <row r="697" ht="12.75">
      <c r="H697" s="45"/>
    </row>
    <row r="698" ht="12.75">
      <c r="H698" s="45"/>
    </row>
    <row r="699" ht="12.75">
      <c r="H699" s="45"/>
    </row>
    <row r="700" ht="12.75">
      <c r="H700" s="45"/>
    </row>
    <row r="701" ht="12.75">
      <c r="H701" s="45"/>
    </row>
    <row r="702" ht="12.75">
      <c r="H702" s="45"/>
    </row>
    <row r="703" ht="12.75">
      <c r="H703" s="45"/>
    </row>
    <row r="704" ht="12.75">
      <c r="H704" s="45"/>
    </row>
    <row r="705" ht="12.75">
      <c r="H705" s="45"/>
    </row>
    <row r="706" ht="12.75">
      <c r="H706" s="45"/>
    </row>
    <row r="707" ht="12.75">
      <c r="H707" s="45"/>
    </row>
    <row r="708" ht="12.75">
      <c r="H708" s="45"/>
    </row>
    <row r="709" ht="12.75">
      <c r="H709" s="45"/>
    </row>
    <row r="710" ht="12.75">
      <c r="H710" s="45"/>
    </row>
    <row r="711" ht="12.75">
      <c r="H711" s="45"/>
    </row>
    <row r="712" ht="12.75">
      <c r="H712" s="45"/>
    </row>
    <row r="713" ht="12.75">
      <c r="H713" s="45"/>
    </row>
    <row r="714" ht="12.75">
      <c r="H714" s="45"/>
    </row>
    <row r="715" ht="12.75">
      <c r="H715" s="45"/>
    </row>
    <row r="716" ht="12.75">
      <c r="H716" s="45"/>
    </row>
    <row r="717" ht="12.75">
      <c r="H717" s="45"/>
    </row>
    <row r="718" ht="12.75">
      <c r="H718" s="45"/>
    </row>
    <row r="719" ht="12.75">
      <c r="H719" s="45"/>
    </row>
    <row r="720" ht="12.75">
      <c r="H720" s="45"/>
    </row>
    <row r="721" ht="12.75">
      <c r="H721" s="45"/>
    </row>
    <row r="722" ht="12.75">
      <c r="H722" s="45"/>
    </row>
    <row r="723" ht="12.75">
      <c r="H723" s="45"/>
    </row>
    <row r="724" ht="12.75">
      <c r="H724" s="45"/>
    </row>
    <row r="725" ht="12.75">
      <c r="H725" s="45"/>
    </row>
    <row r="726" ht="12.75">
      <c r="H726" s="45"/>
    </row>
    <row r="727" ht="12.75">
      <c r="H727" s="45"/>
    </row>
    <row r="728" ht="12.75">
      <c r="H728" s="45"/>
    </row>
    <row r="729" ht="12.75">
      <c r="H729" s="45"/>
    </row>
    <row r="730" ht="12.75">
      <c r="H730" s="45"/>
    </row>
    <row r="731" ht="12.75">
      <c r="H731" s="45"/>
    </row>
    <row r="732" ht="12.75">
      <c r="H732" s="45"/>
    </row>
    <row r="733" ht="12.75">
      <c r="H733" s="45"/>
    </row>
    <row r="734" ht="12.75">
      <c r="H734" s="45"/>
    </row>
    <row r="735" ht="12.75">
      <c r="H735" s="45"/>
    </row>
    <row r="736" ht="12.75">
      <c r="H736" s="45"/>
    </row>
    <row r="737" ht="12.75">
      <c r="H737" s="45"/>
    </row>
    <row r="738" ht="12.75">
      <c r="H738" s="45"/>
    </row>
    <row r="739" ht="12.75">
      <c r="H739" s="45"/>
    </row>
    <row r="740" ht="12.75">
      <c r="H740" s="45"/>
    </row>
    <row r="741" ht="12.75">
      <c r="H741" s="45"/>
    </row>
    <row r="742" ht="12.75">
      <c r="H742" s="45"/>
    </row>
    <row r="743" ht="12.75">
      <c r="H743" s="45"/>
    </row>
    <row r="744" ht="12.75">
      <c r="H744" s="45"/>
    </row>
    <row r="745" ht="12.75">
      <c r="H745" s="45"/>
    </row>
    <row r="746" ht="12.75">
      <c r="H746" s="45"/>
    </row>
    <row r="747" ht="12.75">
      <c r="H747" s="45"/>
    </row>
    <row r="748" ht="12.75">
      <c r="H748" s="45"/>
    </row>
    <row r="749" ht="12.75">
      <c r="H749" s="45"/>
    </row>
    <row r="750" ht="12.75">
      <c r="H750" s="45"/>
    </row>
    <row r="751" ht="12.75">
      <c r="H751" s="45"/>
    </row>
    <row r="752" ht="12.75">
      <c r="H752" s="45"/>
    </row>
    <row r="753" ht="12.75">
      <c r="H753" s="45"/>
    </row>
    <row r="754" ht="12.75">
      <c r="H754" s="45"/>
    </row>
    <row r="755" ht="12.75">
      <c r="H755" s="45"/>
    </row>
    <row r="756" ht="12.75">
      <c r="H756" s="45"/>
    </row>
    <row r="757" ht="12.75">
      <c r="H757" s="45"/>
    </row>
    <row r="758" ht="12.75">
      <c r="H758" s="45"/>
    </row>
    <row r="759" ht="12.75">
      <c r="H759" s="45"/>
    </row>
    <row r="760" ht="12.75">
      <c r="H760" s="45"/>
    </row>
    <row r="761" ht="12.75">
      <c r="H761" s="45"/>
    </row>
    <row r="762" ht="12.75">
      <c r="H762" s="45"/>
    </row>
    <row r="763" ht="12.75">
      <c r="H763" s="45"/>
    </row>
    <row r="764" ht="12.75">
      <c r="H764" s="45"/>
    </row>
    <row r="765" ht="12.75">
      <c r="H765" s="45"/>
    </row>
    <row r="766" ht="12.75">
      <c r="H766" s="45"/>
    </row>
    <row r="767" ht="12.75">
      <c r="H767" s="45"/>
    </row>
    <row r="768" ht="12.75">
      <c r="H768" s="45"/>
    </row>
    <row r="769" ht="12.75">
      <c r="H769" s="45"/>
    </row>
    <row r="770" ht="12.75">
      <c r="H770" s="45"/>
    </row>
    <row r="771" ht="12.75">
      <c r="H771" s="45"/>
    </row>
    <row r="772" ht="12.75">
      <c r="H772" s="45"/>
    </row>
    <row r="773" ht="12.75">
      <c r="H773" s="45"/>
    </row>
    <row r="774" ht="12.75">
      <c r="H774" s="45"/>
    </row>
    <row r="775" ht="12.75">
      <c r="H775" s="45"/>
    </row>
    <row r="776" ht="12.75">
      <c r="H776" s="45"/>
    </row>
    <row r="777" ht="12.75">
      <c r="H777" s="45"/>
    </row>
    <row r="778" ht="12.75">
      <c r="H778" s="45"/>
    </row>
    <row r="779" ht="12.75">
      <c r="H779" s="45"/>
    </row>
    <row r="780" ht="12.75">
      <c r="H780" s="45"/>
    </row>
    <row r="781" ht="12.75">
      <c r="H781" s="45"/>
    </row>
    <row r="782" ht="12.75">
      <c r="H782" s="45"/>
    </row>
    <row r="783" ht="12.75">
      <c r="H783" s="45"/>
    </row>
    <row r="784" ht="12.75">
      <c r="H784" s="45"/>
    </row>
    <row r="785" ht="12.75">
      <c r="H785" s="45"/>
    </row>
    <row r="786" ht="12.75">
      <c r="H786" s="45"/>
    </row>
    <row r="787" ht="12.75">
      <c r="H787" s="45"/>
    </row>
    <row r="788" ht="12.75">
      <c r="H788" s="45"/>
    </row>
    <row r="789" ht="12.75">
      <c r="H789" s="45"/>
    </row>
    <row r="790" ht="12.75">
      <c r="H790" s="45"/>
    </row>
    <row r="791" ht="12.75">
      <c r="H791" s="45"/>
    </row>
    <row r="792" ht="12.75">
      <c r="H792" s="45"/>
    </row>
    <row r="793" ht="12.75">
      <c r="H793" s="45"/>
    </row>
    <row r="794" ht="12.75">
      <c r="H794" s="45"/>
    </row>
    <row r="795" ht="12.75">
      <c r="H795" s="45"/>
    </row>
    <row r="796" ht="12.75">
      <c r="H796" s="45"/>
    </row>
    <row r="797" ht="12.75">
      <c r="H797" s="45"/>
    </row>
    <row r="798" ht="12.75">
      <c r="H798" s="45"/>
    </row>
    <row r="799" ht="12.75">
      <c r="H799" s="45"/>
    </row>
    <row r="800" ht="12.75">
      <c r="H800" s="45"/>
    </row>
    <row r="801" ht="12.75">
      <c r="H801" s="45"/>
    </row>
    <row r="802" ht="12.75">
      <c r="H802" s="45"/>
    </row>
    <row r="803" ht="12.75">
      <c r="H803" s="45"/>
    </row>
    <row r="804" ht="12.75">
      <c r="H804" s="45"/>
    </row>
    <row r="805" ht="12.75">
      <c r="H805" s="45"/>
    </row>
    <row r="806" ht="12.75">
      <c r="H806" s="45"/>
    </row>
    <row r="807" ht="12.75">
      <c r="H807" s="45"/>
    </row>
    <row r="808" ht="12.75">
      <c r="H808" s="45"/>
    </row>
    <row r="809" ht="12.75">
      <c r="H809" s="45"/>
    </row>
    <row r="810" ht="12.75">
      <c r="H810" s="45"/>
    </row>
    <row r="811" ht="12.75">
      <c r="H811" s="45"/>
    </row>
    <row r="812" ht="12.75">
      <c r="H812" s="45"/>
    </row>
    <row r="813" ht="12.75">
      <c r="H813" s="45"/>
    </row>
    <row r="814" ht="12.75">
      <c r="H814" s="45"/>
    </row>
    <row r="815" ht="12.75">
      <c r="H815" s="45"/>
    </row>
    <row r="816" ht="12.75">
      <c r="H816" s="45"/>
    </row>
    <row r="817" ht="12.75">
      <c r="H817" s="45"/>
    </row>
    <row r="818" ht="12.75">
      <c r="H818" s="45"/>
    </row>
    <row r="819" ht="12.75">
      <c r="H819" s="45"/>
    </row>
    <row r="820" ht="12.75">
      <c r="H820" s="45"/>
    </row>
    <row r="821" ht="12.75">
      <c r="H821" s="45"/>
    </row>
    <row r="822" ht="12.75">
      <c r="H822" s="45"/>
    </row>
    <row r="823" ht="12.75">
      <c r="H823" s="45"/>
    </row>
    <row r="824" ht="12.75">
      <c r="H824" s="45"/>
    </row>
    <row r="825" ht="12.75">
      <c r="H825" s="45"/>
    </row>
    <row r="826" ht="12.75">
      <c r="H826" s="45"/>
    </row>
    <row r="827" ht="12.75">
      <c r="H827" s="45"/>
    </row>
    <row r="828" ht="12.75">
      <c r="H828" s="45"/>
    </row>
    <row r="829" ht="12.75">
      <c r="H829" s="45"/>
    </row>
    <row r="830" ht="12.75">
      <c r="H830" s="45"/>
    </row>
    <row r="831" ht="12.75">
      <c r="H831" s="45"/>
    </row>
    <row r="832" ht="12.75">
      <c r="H832" s="45"/>
    </row>
    <row r="833" ht="12.75">
      <c r="H833" s="45"/>
    </row>
    <row r="834" ht="12.75">
      <c r="H834" s="45"/>
    </row>
    <row r="835" ht="12.75">
      <c r="H835" s="45"/>
    </row>
    <row r="836" ht="12.75">
      <c r="H836" s="45"/>
    </row>
    <row r="837" ht="12.75">
      <c r="H837" s="45"/>
    </row>
    <row r="838" ht="12.75">
      <c r="H838" s="45"/>
    </row>
    <row r="839" ht="12.75">
      <c r="H839" s="45"/>
    </row>
    <row r="840" ht="12.75">
      <c r="H840" s="45"/>
    </row>
    <row r="841" ht="12.75">
      <c r="H841" s="45"/>
    </row>
    <row r="842" ht="12.75">
      <c r="H842" s="45"/>
    </row>
    <row r="843" ht="12.75">
      <c r="H843" s="45"/>
    </row>
    <row r="844" ht="12.75">
      <c r="H844" s="45"/>
    </row>
    <row r="845" ht="12.75">
      <c r="H845" s="45"/>
    </row>
    <row r="846" ht="12.75">
      <c r="H846" s="45"/>
    </row>
    <row r="847" ht="12.75">
      <c r="H847" s="45"/>
    </row>
    <row r="848" ht="12.75">
      <c r="H848" s="45"/>
    </row>
    <row r="849" ht="12.75">
      <c r="H849" s="45"/>
    </row>
    <row r="850" ht="12.75">
      <c r="H850" s="45"/>
    </row>
    <row r="851" ht="12.75">
      <c r="H851" s="45"/>
    </row>
    <row r="852" ht="12.75">
      <c r="H852" s="45"/>
    </row>
    <row r="853" ht="12.75">
      <c r="H853" s="45"/>
    </row>
    <row r="854" ht="12.75">
      <c r="H854" s="45"/>
    </row>
    <row r="855" ht="12.75">
      <c r="H855" s="45"/>
    </row>
    <row r="856" ht="12.75">
      <c r="H856" s="45"/>
    </row>
    <row r="857" ht="12.75">
      <c r="H857" s="45"/>
    </row>
    <row r="858" ht="12.75">
      <c r="H858" s="45"/>
    </row>
    <row r="859" ht="12.75">
      <c r="H859" s="45"/>
    </row>
    <row r="860" ht="12.75">
      <c r="H860" s="45"/>
    </row>
    <row r="861" ht="12.75">
      <c r="H861" s="45"/>
    </row>
    <row r="862" ht="12.75">
      <c r="H862" s="45"/>
    </row>
    <row r="863" ht="12.75">
      <c r="H863" s="45"/>
    </row>
    <row r="864" ht="12.75">
      <c r="H864" s="45"/>
    </row>
    <row r="865" ht="12.75">
      <c r="H865" s="45"/>
    </row>
    <row r="866" ht="12.75">
      <c r="H866" s="45"/>
    </row>
    <row r="867" ht="12.75">
      <c r="H867" s="45"/>
    </row>
    <row r="868" ht="12.75">
      <c r="H868" s="45"/>
    </row>
    <row r="869" ht="12.75">
      <c r="H869" s="45"/>
    </row>
    <row r="870" ht="12.75">
      <c r="H870" s="45"/>
    </row>
    <row r="871" ht="12.75">
      <c r="H871" s="45"/>
    </row>
    <row r="872" ht="12.75">
      <c r="H872" s="45"/>
    </row>
    <row r="873" ht="12.75">
      <c r="H873" s="45"/>
    </row>
    <row r="874" ht="12.75">
      <c r="H874" s="45"/>
    </row>
    <row r="875" ht="12.75">
      <c r="H875" s="45"/>
    </row>
    <row r="876" ht="12.75">
      <c r="H876" s="45"/>
    </row>
    <row r="877" ht="12.75">
      <c r="H877" s="45"/>
    </row>
    <row r="878" ht="12.75">
      <c r="H878" s="45"/>
    </row>
    <row r="879" ht="12.75">
      <c r="H879" s="45"/>
    </row>
    <row r="880" ht="12.75">
      <c r="H880" s="45"/>
    </row>
    <row r="881" ht="12.75">
      <c r="H881" s="45"/>
    </row>
    <row r="882" ht="12.75">
      <c r="H882" s="45"/>
    </row>
    <row r="883" ht="12.75">
      <c r="H883" s="45"/>
    </row>
    <row r="884" ht="12.75">
      <c r="H884" s="45"/>
    </row>
    <row r="885" ht="12.75">
      <c r="H885" s="45"/>
    </row>
    <row r="886" ht="12.75">
      <c r="H886" s="45"/>
    </row>
    <row r="887" ht="12.75">
      <c r="H887" s="45"/>
    </row>
    <row r="888" ht="12.75">
      <c r="H888" s="45"/>
    </row>
    <row r="889" ht="12.75">
      <c r="H889" s="45"/>
    </row>
    <row r="890" ht="12.75">
      <c r="H890" s="45"/>
    </row>
    <row r="891" ht="12.75">
      <c r="H891" s="45"/>
    </row>
    <row r="892" ht="12.75">
      <c r="H892" s="45"/>
    </row>
    <row r="893" ht="12.75">
      <c r="H893" s="45"/>
    </row>
    <row r="894" ht="12.75">
      <c r="H894" s="45"/>
    </row>
    <row r="895" ht="12.75">
      <c r="H895" s="45"/>
    </row>
    <row r="896" ht="12.75">
      <c r="H896" s="45"/>
    </row>
    <row r="897" ht="12.75">
      <c r="H897" s="45"/>
    </row>
    <row r="898" ht="12.75">
      <c r="H898" s="45"/>
    </row>
    <row r="899" ht="12.75">
      <c r="H899" s="45"/>
    </row>
    <row r="900" ht="12.75">
      <c r="H900" s="45"/>
    </row>
    <row r="901" ht="12.75">
      <c r="H901" s="45"/>
    </row>
    <row r="902" ht="12.75">
      <c r="H902" s="45"/>
    </row>
    <row r="903" ht="12.75">
      <c r="H903" s="45"/>
    </row>
    <row r="904" ht="12.75">
      <c r="H904" s="45"/>
    </row>
    <row r="905" ht="12.75">
      <c r="H905" s="45"/>
    </row>
    <row r="906" ht="12.75">
      <c r="H906" s="45"/>
    </row>
    <row r="907" ht="12.75">
      <c r="H907" s="45"/>
    </row>
    <row r="908" ht="12.75">
      <c r="H908" s="45"/>
    </row>
    <row r="909" ht="12.75">
      <c r="H909" s="45"/>
    </row>
    <row r="910" ht="12.75">
      <c r="H910" s="45"/>
    </row>
    <row r="911" ht="12.75">
      <c r="H911" s="45"/>
    </row>
    <row r="912" ht="12.75">
      <c r="H912" s="45"/>
    </row>
    <row r="913" ht="12.75">
      <c r="H913" s="45"/>
    </row>
    <row r="914" ht="12.75">
      <c r="H914" s="45"/>
    </row>
    <row r="915" ht="12.75">
      <c r="H915" s="45"/>
    </row>
    <row r="916" ht="12.75">
      <c r="H916" s="45"/>
    </row>
    <row r="917" ht="12.75">
      <c r="H917" s="45"/>
    </row>
    <row r="918" ht="12.75">
      <c r="H918" s="45"/>
    </row>
    <row r="919" ht="12.75">
      <c r="H919" s="45"/>
    </row>
    <row r="920" ht="12.75">
      <c r="H920" s="45"/>
    </row>
    <row r="921" ht="12.75">
      <c r="H921" s="45"/>
    </row>
    <row r="922" ht="12.75">
      <c r="H922" s="45"/>
    </row>
    <row r="923" ht="12.75">
      <c r="H923" s="45"/>
    </row>
    <row r="924" ht="12.75">
      <c r="H924" s="45"/>
    </row>
    <row r="925" ht="12.75">
      <c r="H925" s="45"/>
    </row>
    <row r="926" ht="12.75">
      <c r="H926" s="45"/>
    </row>
    <row r="927" ht="12.75">
      <c r="H927" s="45"/>
    </row>
    <row r="928" ht="12.75">
      <c r="H928" s="45"/>
    </row>
    <row r="929" ht="12.75">
      <c r="H929" s="45"/>
    </row>
    <row r="930" ht="12.75">
      <c r="H930" s="45"/>
    </row>
    <row r="931" ht="12.75">
      <c r="H931" s="45"/>
    </row>
    <row r="932" ht="12.75">
      <c r="H932" s="45"/>
    </row>
    <row r="933" ht="12.75">
      <c r="H933" s="45"/>
    </row>
    <row r="934" ht="12.75">
      <c r="H934" s="45"/>
    </row>
    <row r="935" ht="12.75">
      <c r="H935" s="45"/>
    </row>
    <row r="936" ht="12.75">
      <c r="H936" s="45"/>
    </row>
    <row r="937" ht="12.75">
      <c r="H937" s="45"/>
    </row>
    <row r="938" ht="12.75">
      <c r="H938" s="45"/>
    </row>
    <row r="939" ht="12.75">
      <c r="H939" s="45"/>
    </row>
    <row r="940" ht="12.75">
      <c r="H940" s="45"/>
    </row>
    <row r="941" ht="12.75">
      <c r="H941" s="45"/>
    </row>
    <row r="942" ht="12.75">
      <c r="H942" s="45"/>
    </row>
    <row r="943" ht="12.75">
      <c r="H943" s="45"/>
    </row>
    <row r="944" ht="12.75">
      <c r="H944" s="45"/>
    </row>
    <row r="945" ht="12.75">
      <c r="H945" s="45"/>
    </row>
    <row r="946" ht="12.75">
      <c r="H946" s="45"/>
    </row>
    <row r="947" ht="12.75">
      <c r="H947" s="45"/>
    </row>
    <row r="948" ht="12.75">
      <c r="H948" s="45"/>
    </row>
    <row r="949" ht="12.75">
      <c r="H949" s="45"/>
    </row>
    <row r="950" ht="12.75">
      <c r="H950" s="45"/>
    </row>
    <row r="951" ht="12.75">
      <c r="H951" s="45"/>
    </row>
    <row r="952" ht="12.75">
      <c r="H952" s="45"/>
    </row>
    <row r="953" ht="12.75">
      <c r="H953" s="45"/>
    </row>
    <row r="954" ht="12.75">
      <c r="H954" s="45"/>
    </row>
    <row r="955" ht="12.75">
      <c r="H955" s="45"/>
    </row>
    <row r="956" ht="12.75">
      <c r="H956" s="45"/>
    </row>
    <row r="957" ht="12.75">
      <c r="H957" s="45"/>
    </row>
    <row r="958" ht="12.75">
      <c r="H958" s="45"/>
    </row>
    <row r="959" ht="12.75">
      <c r="H959" s="45"/>
    </row>
    <row r="960" ht="12.75">
      <c r="H960" s="45"/>
    </row>
    <row r="961" ht="12.75">
      <c r="H961" s="45"/>
    </row>
    <row r="962" ht="12.75">
      <c r="H962" s="45"/>
    </row>
    <row r="963" ht="12.75">
      <c r="H963" s="45"/>
    </row>
    <row r="964" ht="12.75">
      <c r="H964" s="45"/>
    </row>
    <row r="965" ht="12.75">
      <c r="H965" s="45"/>
    </row>
    <row r="966" ht="12.75">
      <c r="H966" s="45"/>
    </row>
    <row r="967" ht="12.75">
      <c r="H967" s="45"/>
    </row>
    <row r="968" ht="12.75">
      <c r="H968" s="45"/>
    </row>
    <row r="969" ht="12.75">
      <c r="H969" s="45"/>
    </row>
    <row r="970" ht="12.75">
      <c r="H970" s="45"/>
    </row>
    <row r="971" ht="12.75">
      <c r="H971" s="45"/>
    </row>
    <row r="972" ht="12.75">
      <c r="H972" s="45"/>
    </row>
    <row r="973" ht="12.75">
      <c r="H973" s="45"/>
    </row>
    <row r="974" ht="12.75">
      <c r="H974" s="45"/>
    </row>
    <row r="975" ht="12.75">
      <c r="H975" s="45"/>
    </row>
    <row r="976" ht="12.75">
      <c r="H976" s="45"/>
    </row>
    <row r="977" ht="12.75">
      <c r="H977" s="45"/>
    </row>
    <row r="978" ht="12.75">
      <c r="H978" s="45"/>
    </row>
    <row r="979" ht="12.75">
      <c r="H979" s="45"/>
    </row>
    <row r="980" ht="12.75">
      <c r="H980" s="45"/>
    </row>
    <row r="981" ht="12.75">
      <c r="H981" s="45"/>
    </row>
    <row r="982" ht="12.75">
      <c r="H982" s="45"/>
    </row>
    <row r="983" ht="12.75">
      <c r="H983" s="45"/>
    </row>
    <row r="984" ht="12.75">
      <c r="H984" s="45"/>
    </row>
    <row r="985" ht="12.75">
      <c r="H985" s="45"/>
    </row>
    <row r="986" ht="12.75">
      <c r="H986" s="45"/>
    </row>
    <row r="987" ht="12.75">
      <c r="H987" s="45"/>
    </row>
    <row r="988" ht="12.75">
      <c r="H988" s="45"/>
    </row>
    <row r="989" ht="12.75">
      <c r="H989" s="45"/>
    </row>
    <row r="990" ht="12.75">
      <c r="H990" s="45"/>
    </row>
    <row r="991" ht="12.75">
      <c r="H991" s="45"/>
    </row>
    <row r="992" ht="12.75">
      <c r="H992" s="45"/>
    </row>
    <row r="993" ht="12.75">
      <c r="H993" s="45"/>
    </row>
    <row r="994" ht="12.75">
      <c r="H994" s="45"/>
    </row>
    <row r="995" ht="12.75">
      <c r="H995" s="45"/>
    </row>
    <row r="996" ht="12.75">
      <c r="H996" s="45"/>
    </row>
    <row r="997" ht="12.75">
      <c r="H997" s="45"/>
    </row>
    <row r="998" ht="12.75">
      <c r="H998" s="45"/>
    </row>
    <row r="999" ht="12.75">
      <c r="H999" s="45"/>
    </row>
    <row r="1000" ht="12.75">
      <c r="H1000" s="45"/>
    </row>
    <row r="1001" ht="12.75">
      <c r="H1001" s="45"/>
    </row>
    <row r="1002" ht="12.75">
      <c r="H1002" s="45"/>
    </row>
    <row r="1003" ht="12.75">
      <c r="H1003" s="45"/>
    </row>
    <row r="1004" ht="12.75">
      <c r="H1004" s="45"/>
    </row>
    <row r="1005" ht="12.75">
      <c r="H1005" s="45"/>
    </row>
    <row r="1006" ht="12.75">
      <c r="H1006" s="45"/>
    </row>
    <row r="1007" ht="12.75">
      <c r="H1007" s="45"/>
    </row>
    <row r="1008" ht="12.75">
      <c r="H1008" s="45"/>
    </row>
    <row r="1009" ht="12.75">
      <c r="H1009" s="45"/>
    </row>
    <row r="1010" ht="12.75">
      <c r="H1010" s="45"/>
    </row>
    <row r="1011" ht="12.75">
      <c r="H1011" s="45"/>
    </row>
    <row r="1012" ht="12.75">
      <c r="H1012" s="45"/>
    </row>
    <row r="1013" ht="12.75">
      <c r="H1013" s="45"/>
    </row>
    <row r="1014" ht="12.75">
      <c r="H1014" s="45"/>
    </row>
    <row r="1015" ht="12.75">
      <c r="H1015" s="45"/>
    </row>
    <row r="1016" ht="12.75">
      <c r="H1016" s="45"/>
    </row>
    <row r="1017" ht="12.75">
      <c r="H1017" s="45"/>
    </row>
    <row r="1018" ht="12.75">
      <c r="H1018" s="45"/>
    </row>
    <row r="1019" ht="12.75">
      <c r="H1019" s="45"/>
    </row>
    <row r="1020" ht="12.75">
      <c r="H1020" s="45"/>
    </row>
    <row r="1021" ht="12.75">
      <c r="H1021" s="45"/>
    </row>
    <row r="1022" ht="12.75">
      <c r="H1022" s="45"/>
    </row>
    <row r="1023" ht="12.75">
      <c r="H1023" s="45"/>
    </row>
    <row r="1024" ht="12.75">
      <c r="H1024" s="45"/>
    </row>
    <row r="1025" ht="12.75">
      <c r="H1025" s="45"/>
    </row>
    <row r="1026" ht="12.75">
      <c r="H1026" s="45"/>
    </row>
    <row r="1027" ht="12.75">
      <c r="H1027" s="45"/>
    </row>
    <row r="1028" ht="12.75">
      <c r="H1028" s="45"/>
    </row>
    <row r="1029" ht="12.75">
      <c r="H1029" s="45"/>
    </row>
    <row r="1030" ht="12.75">
      <c r="H1030" s="45"/>
    </row>
    <row r="1031" ht="12.75">
      <c r="H1031" s="45"/>
    </row>
    <row r="1032" ht="12.75">
      <c r="H1032" s="45"/>
    </row>
    <row r="1033" ht="12.75">
      <c r="H1033" s="45"/>
    </row>
    <row r="1034" ht="12.75">
      <c r="H1034" s="45"/>
    </row>
    <row r="1035" ht="12.75">
      <c r="H1035" s="45"/>
    </row>
    <row r="1036" ht="12.75">
      <c r="H1036" s="45"/>
    </row>
    <row r="1037" ht="12.75">
      <c r="H1037" s="45"/>
    </row>
    <row r="1038" ht="12.75">
      <c r="H1038" s="45"/>
    </row>
    <row r="1039" ht="12.75">
      <c r="H1039" s="45"/>
    </row>
    <row r="1040" ht="12.75">
      <c r="H1040" s="45"/>
    </row>
    <row r="1041" ht="12.75">
      <c r="H1041" s="45"/>
    </row>
    <row r="1042" ht="12.75">
      <c r="H1042" s="45"/>
    </row>
    <row r="1043" ht="12.75">
      <c r="H1043" s="45"/>
    </row>
    <row r="1044" ht="12.75">
      <c r="H1044" s="45"/>
    </row>
    <row r="1045" ht="12.75">
      <c r="H1045" s="45"/>
    </row>
    <row r="1046" ht="12.75">
      <c r="H1046" s="45"/>
    </row>
    <row r="1047" ht="12.75">
      <c r="H1047" s="45"/>
    </row>
    <row r="1048" ht="12.75">
      <c r="H1048" s="45"/>
    </row>
    <row r="1049" ht="12.75">
      <c r="H1049" s="45"/>
    </row>
    <row r="1050" ht="12.75">
      <c r="H1050" s="45"/>
    </row>
    <row r="1051" ht="12.75">
      <c r="H1051" s="45"/>
    </row>
    <row r="1052" ht="12.75">
      <c r="H1052" s="45"/>
    </row>
    <row r="1053" ht="12.75">
      <c r="H1053" s="45"/>
    </row>
    <row r="1054" ht="12.75">
      <c r="H1054" s="45"/>
    </row>
    <row r="1055" ht="12.75">
      <c r="H1055" s="45"/>
    </row>
    <row r="1056" ht="12.75">
      <c r="H1056" s="45"/>
    </row>
    <row r="1057" ht="12.75">
      <c r="H1057" s="45"/>
    </row>
    <row r="1058" ht="12.75">
      <c r="H1058" s="45"/>
    </row>
    <row r="1059" ht="12.75">
      <c r="H1059" s="45"/>
    </row>
    <row r="1060" ht="12.75">
      <c r="H1060" s="45"/>
    </row>
    <row r="1061" ht="12.75">
      <c r="H1061" s="45"/>
    </row>
    <row r="1062" ht="12.75">
      <c r="H1062" s="45"/>
    </row>
    <row r="1063" ht="12.75">
      <c r="H1063" s="45"/>
    </row>
    <row r="1064" ht="12.75">
      <c r="H1064" s="45"/>
    </row>
    <row r="1065" ht="12.75">
      <c r="H1065" s="45"/>
    </row>
    <row r="1066" ht="12.75">
      <c r="H1066" s="45"/>
    </row>
    <row r="1067" ht="12.75">
      <c r="H1067" s="45"/>
    </row>
    <row r="1068" ht="12.75">
      <c r="H1068" s="45"/>
    </row>
    <row r="1069" ht="12.75">
      <c r="H1069" s="45"/>
    </row>
    <row r="1070" ht="12.75">
      <c r="H1070" s="45"/>
    </row>
    <row r="1071" ht="12.75">
      <c r="H1071" s="45"/>
    </row>
    <row r="1072" ht="12.75">
      <c r="H1072" s="45"/>
    </row>
    <row r="1073" ht="12.75">
      <c r="H1073" s="45"/>
    </row>
    <row r="1074" ht="12.75">
      <c r="H1074" s="45"/>
    </row>
    <row r="1075" ht="12.75">
      <c r="H1075" s="45"/>
    </row>
    <row r="1076" ht="12.75">
      <c r="H1076" s="45"/>
    </row>
    <row r="1077" ht="12.75">
      <c r="H1077" s="45"/>
    </row>
    <row r="1078" ht="12.75">
      <c r="H1078" s="45"/>
    </row>
    <row r="1079" ht="12.75">
      <c r="H1079" s="45"/>
    </row>
    <row r="1080" ht="12.75">
      <c r="H1080" s="45"/>
    </row>
    <row r="1081" ht="12.75">
      <c r="H1081" s="45"/>
    </row>
    <row r="1082" ht="12.75">
      <c r="H1082" s="45"/>
    </row>
    <row r="1083" ht="12.75">
      <c r="H1083" s="45"/>
    </row>
    <row r="1084" ht="12.75">
      <c r="H1084" s="45"/>
    </row>
    <row r="1085" ht="12.75">
      <c r="H1085" s="45"/>
    </row>
    <row r="1086" ht="12.75">
      <c r="H1086" s="45"/>
    </row>
    <row r="1087" ht="12.75">
      <c r="H1087" s="45"/>
    </row>
    <row r="1088" ht="12.75">
      <c r="H1088" s="45"/>
    </row>
    <row r="1089" ht="12.75">
      <c r="H1089" s="45"/>
    </row>
    <row r="1090" ht="12.75">
      <c r="H1090" s="45"/>
    </row>
    <row r="1091" ht="12.75">
      <c r="H1091" s="45"/>
    </row>
    <row r="1092" ht="12.75">
      <c r="H1092" s="45"/>
    </row>
    <row r="1093" ht="12.75">
      <c r="H1093" s="45"/>
    </row>
    <row r="1094" ht="12.75">
      <c r="H1094" s="45"/>
    </row>
    <row r="1095" ht="12.75">
      <c r="H1095" s="45"/>
    </row>
    <row r="1096" ht="12.75">
      <c r="H1096" s="45"/>
    </row>
    <row r="1097" ht="12.75">
      <c r="H1097" s="45"/>
    </row>
    <row r="1098" ht="12.75">
      <c r="H1098" s="45"/>
    </row>
    <row r="1099" ht="12.75">
      <c r="H1099" s="45"/>
    </row>
    <row r="1100" ht="12.75">
      <c r="H1100" s="45"/>
    </row>
    <row r="1101" ht="12.75">
      <c r="H1101" s="45"/>
    </row>
    <row r="1102" ht="12.75">
      <c r="H1102" s="45"/>
    </row>
    <row r="1103" ht="12.75">
      <c r="H1103" s="45"/>
    </row>
    <row r="1104" ht="12.75">
      <c r="H1104" s="45"/>
    </row>
    <row r="1105" ht="12.75">
      <c r="H1105" s="45"/>
    </row>
    <row r="1106" ht="12.75">
      <c r="H1106" s="45"/>
    </row>
    <row r="1107" ht="12.75">
      <c r="H1107" s="45"/>
    </row>
    <row r="1108" ht="12.75">
      <c r="H1108" s="45"/>
    </row>
    <row r="1109" ht="12.75">
      <c r="H1109" s="45"/>
    </row>
    <row r="1110" ht="12.75">
      <c r="H1110" s="45"/>
    </row>
    <row r="1111" ht="12.75">
      <c r="H1111" s="45"/>
    </row>
    <row r="1112" ht="12.75">
      <c r="H1112" s="45"/>
    </row>
    <row r="1113" ht="12.75">
      <c r="H1113" s="45"/>
    </row>
    <row r="1114" ht="12.75">
      <c r="H1114" s="45"/>
    </row>
    <row r="1115" ht="12.75">
      <c r="H1115" s="45"/>
    </row>
    <row r="1116" ht="12.75">
      <c r="H1116" s="45"/>
    </row>
    <row r="1117" ht="12.75">
      <c r="H1117" s="45"/>
    </row>
    <row r="1118" ht="12.75">
      <c r="H1118" s="45"/>
    </row>
    <row r="1119" ht="12.75">
      <c r="H1119" s="45"/>
    </row>
    <row r="1120" ht="12.75">
      <c r="H1120" s="45"/>
    </row>
    <row r="1121" ht="12.75">
      <c r="H1121" s="45"/>
    </row>
    <row r="1122" ht="12.75">
      <c r="H1122" s="45"/>
    </row>
    <row r="1123" ht="12.75">
      <c r="H1123" s="45"/>
    </row>
    <row r="1124" ht="12.75">
      <c r="H1124" s="45"/>
    </row>
    <row r="1125" ht="12.75">
      <c r="H1125" s="45"/>
    </row>
    <row r="1126" ht="12.75">
      <c r="H1126" s="45"/>
    </row>
    <row r="1127" ht="12.75">
      <c r="H1127" s="45"/>
    </row>
    <row r="1128" ht="12.75">
      <c r="H1128" s="45"/>
    </row>
    <row r="1129" ht="12.75">
      <c r="H1129" s="45"/>
    </row>
    <row r="1130" ht="12.75">
      <c r="H1130" s="45"/>
    </row>
    <row r="1131" ht="12.75">
      <c r="H1131" s="45"/>
    </row>
    <row r="1132" ht="12.75">
      <c r="H1132" s="45"/>
    </row>
    <row r="1133" ht="12.75">
      <c r="H1133" s="45"/>
    </row>
    <row r="1134" ht="12.75">
      <c r="H1134" s="45"/>
    </row>
    <row r="1135" ht="12.75">
      <c r="H1135" s="45"/>
    </row>
    <row r="1136" ht="12.75">
      <c r="H1136" s="45"/>
    </row>
    <row r="1137" ht="12.75">
      <c r="H1137" s="45"/>
    </row>
    <row r="1138" ht="12.75">
      <c r="H1138" s="45"/>
    </row>
    <row r="1139" ht="12.75">
      <c r="H1139" s="45"/>
    </row>
    <row r="1140" ht="12.75">
      <c r="H1140" s="45"/>
    </row>
    <row r="1141" ht="12.75">
      <c r="H1141" s="45"/>
    </row>
    <row r="1142" ht="12.75">
      <c r="H1142" s="45"/>
    </row>
    <row r="1143" ht="12.75">
      <c r="H1143" s="45"/>
    </row>
    <row r="1144" ht="12.75">
      <c r="H1144" s="45"/>
    </row>
    <row r="1145" ht="12.75">
      <c r="H1145" s="45"/>
    </row>
    <row r="1146" ht="12.75">
      <c r="H1146" s="45"/>
    </row>
    <row r="1147" ht="12.75">
      <c r="H1147" s="45"/>
    </row>
    <row r="1148" ht="12.75">
      <c r="H1148" s="45"/>
    </row>
    <row r="1149" ht="12.75">
      <c r="H1149" s="45"/>
    </row>
    <row r="1150" ht="12.75">
      <c r="H1150" s="45"/>
    </row>
    <row r="1151" ht="12.75">
      <c r="H1151" s="45"/>
    </row>
    <row r="1152" ht="12.75">
      <c r="H1152" s="45"/>
    </row>
    <row r="1153" ht="12.75">
      <c r="H1153" s="45"/>
    </row>
    <row r="1154" ht="12.75">
      <c r="H1154" s="45"/>
    </row>
    <row r="1155" ht="12.75">
      <c r="H1155" s="45"/>
    </row>
    <row r="1156" ht="12.75">
      <c r="H1156" s="45"/>
    </row>
    <row r="1157" ht="12.75">
      <c r="H1157" s="45"/>
    </row>
    <row r="1158" ht="12.75">
      <c r="H1158" s="45"/>
    </row>
    <row r="1159" ht="12.75">
      <c r="H1159" s="45"/>
    </row>
    <row r="1160" ht="12.75">
      <c r="H1160" s="45"/>
    </row>
    <row r="1161" ht="12.75">
      <c r="H1161" s="45"/>
    </row>
    <row r="1162" ht="12.75">
      <c r="H1162" s="45"/>
    </row>
    <row r="1163" ht="12.75">
      <c r="H1163" s="45"/>
    </row>
    <row r="1164" ht="12.75">
      <c r="H1164" s="45"/>
    </row>
    <row r="1165" ht="12.75">
      <c r="H1165" s="45"/>
    </row>
    <row r="1166" ht="12.75">
      <c r="H1166" s="45"/>
    </row>
    <row r="1167" ht="12.75">
      <c r="H1167" s="45"/>
    </row>
    <row r="1168" ht="12.75">
      <c r="H1168" s="45"/>
    </row>
    <row r="1169" ht="12.75">
      <c r="H1169" s="45"/>
    </row>
    <row r="1170" ht="12.75">
      <c r="H1170" s="45"/>
    </row>
    <row r="1171" ht="12.75">
      <c r="H1171" s="45"/>
    </row>
    <row r="1172" ht="12.75">
      <c r="H1172" s="45"/>
    </row>
    <row r="1173" ht="12.75">
      <c r="H1173" s="45"/>
    </row>
    <row r="1174" ht="12.75">
      <c r="H1174" s="45"/>
    </row>
    <row r="1175" ht="12.75">
      <c r="H1175" s="45"/>
    </row>
    <row r="1176" ht="12.75">
      <c r="H1176" s="45"/>
    </row>
    <row r="1177" ht="12.75">
      <c r="H1177" s="45"/>
    </row>
    <row r="1178" ht="12.75">
      <c r="H1178" s="45"/>
    </row>
    <row r="1179" ht="12.75">
      <c r="H1179" s="45"/>
    </row>
    <row r="1180" ht="12.75">
      <c r="H1180" s="45"/>
    </row>
    <row r="1181" ht="12.75">
      <c r="H1181" s="45"/>
    </row>
    <row r="1182" ht="12.75">
      <c r="H1182" s="45"/>
    </row>
    <row r="1183" ht="12.75">
      <c r="H1183" s="45"/>
    </row>
    <row r="1184" ht="12.75">
      <c r="H1184" s="45"/>
    </row>
    <row r="1185" ht="12.75">
      <c r="H1185" s="45"/>
    </row>
    <row r="1186" ht="12.75">
      <c r="H1186" s="45"/>
    </row>
    <row r="1187" ht="12.75">
      <c r="H1187" s="45"/>
    </row>
    <row r="1188" ht="12.75">
      <c r="H1188" s="45"/>
    </row>
    <row r="1189" ht="12.75">
      <c r="H1189" s="45"/>
    </row>
    <row r="1190" ht="12.75">
      <c r="H1190" s="45"/>
    </row>
    <row r="1191" ht="12.75">
      <c r="H1191" s="45"/>
    </row>
    <row r="1192" ht="12.75">
      <c r="H1192" s="45"/>
    </row>
    <row r="1193" ht="12.75">
      <c r="H1193" s="45"/>
    </row>
    <row r="1194" ht="12.75">
      <c r="H1194" s="45"/>
    </row>
    <row r="1195" ht="12.75">
      <c r="H1195" s="45"/>
    </row>
    <row r="1196" ht="12.75">
      <c r="H1196" s="45"/>
    </row>
    <row r="1197" ht="12.75">
      <c r="H1197" s="45"/>
    </row>
    <row r="1198" ht="12.75">
      <c r="H1198" s="45"/>
    </row>
    <row r="1199" ht="12.75">
      <c r="H1199" s="45"/>
    </row>
    <row r="1200" ht="12.75">
      <c r="H1200" s="45"/>
    </row>
    <row r="1201" ht="12.75">
      <c r="H1201" s="45"/>
    </row>
    <row r="1202" ht="12.75">
      <c r="H1202" s="45"/>
    </row>
    <row r="1203" ht="12.75">
      <c r="H1203" s="45"/>
    </row>
    <row r="1204" ht="12.75">
      <c r="H1204" s="45"/>
    </row>
    <row r="1205" ht="12.75">
      <c r="H1205" s="45"/>
    </row>
    <row r="1206" ht="12.75">
      <c r="H1206" s="45"/>
    </row>
    <row r="1207" ht="12.75">
      <c r="H1207" s="45"/>
    </row>
    <row r="1208" ht="12.75">
      <c r="H1208" s="45"/>
    </row>
    <row r="1209" ht="12.75">
      <c r="H1209" s="45"/>
    </row>
    <row r="1210" ht="12.75">
      <c r="H1210" s="45"/>
    </row>
    <row r="1211" ht="12.75">
      <c r="H1211" s="45"/>
    </row>
    <row r="1212" ht="12.75">
      <c r="H1212" s="45"/>
    </row>
    <row r="1213" ht="12.75">
      <c r="H1213" s="45"/>
    </row>
    <row r="1214" ht="12.75">
      <c r="H1214" s="45"/>
    </row>
    <row r="1215" ht="12.75">
      <c r="H1215" s="45"/>
    </row>
    <row r="1216" ht="12.75">
      <c r="H1216" s="45"/>
    </row>
    <row r="1217" ht="12.75">
      <c r="H1217" s="45"/>
    </row>
    <row r="1218" ht="12.75">
      <c r="H1218" s="45"/>
    </row>
    <row r="1219" ht="12.75">
      <c r="H1219" s="45"/>
    </row>
    <row r="1220" ht="12.75">
      <c r="H1220" s="45"/>
    </row>
    <row r="1221" ht="12.75">
      <c r="H1221" s="45"/>
    </row>
    <row r="1222" ht="12.75">
      <c r="H1222" s="45"/>
    </row>
    <row r="1223" ht="12.75">
      <c r="H1223" s="45"/>
    </row>
    <row r="1224" ht="12.75">
      <c r="H1224" s="45"/>
    </row>
    <row r="1225" ht="12.75">
      <c r="H1225" s="45"/>
    </row>
    <row r="1226" ht="12.75">
      <c r="H1226" s="45"/>
    </row>
    <row r="1227" ht="12.75">
      <c r="H1227" s="45"/>
    </row>
    <row r="1228" ht="12.75">
      <c r="H1228" s="45"/>
    </row>
    <row r="1229" ht="12.75">
      <c r="H1229" s="45"/>
    </row>
    <row r="1230" ht="12.75">
      <c r="H1230" s="45"/>
    </row>
    <row r="1231" ht="12.75">
      <c r="H1231" s="45"/>
    </row>
    <row r="1232" ht="12.75">
      <c r="H1232" s="45"/>
    </row>
    <row r="1233" ht="12.75">
      <c r="H1233" s="45"/>
    </row>
    <row r="1234" ht="12.75">
      <c r="H1234" s="45"/>
    </row>
    <row r="1235" ht="12.75">
      <c r="H1235" s="45"/>
    </row>
    <row r="1236" ht="12.75">
      <c r="H1236" s="45"/>
    </row>
    <row r="1237" ht="12.75">
      <c r="H1237" s="45"/>
    </row>
    <row r="1238" ht="12.75">
      <c r="H1238" s="45"/>
    </row>
    <row r="1239" ht="12.75">
      <c r="H1239" s="45"/>
    </row>
    <row r="1240" ht="12.75">
      <c r="H1240" s="45"/>
    </row>
    <row r="1241" ht="12.75">
      <c r="H1241" s="45"/>
    </row>
    <row r="1242" ht="12.75">
      <c r="H1242" s="45"/>
    </row>
    <row r="1243" ht="12.75">
      <c r="H1243" s="45"/>
    </row>
    <row r="1244" ht="12.75">
      <c r="H1244" s="45"/>
    </row>
    <row r="1245" ht="12.75">
      <c r="H1245" s="45"/>
    </row>
    <row r="1246" ht="12.75">
      <c r="H1246" s="45"/>
    </row>
    <row r="1247" ht="12.75">
      <c r="H1247" s="45"/>
    </row>
    <row r="1248" ht="12.75">
      <c r="H1248" s="45"/>
    </row>
    <row r="1249" ht="12.75">
      <c r="H1249" s="45"/>
    </row>
    <row r="1250" ht="12.75">
      <c r="H1250" s="45"/>
    </row>
    <row r="1251" ht="12.75">
      <c r="H1251" s="45"/>
    </row>
    <row r="1252" ht="12.75">
      <c r="H1252" s="45"/>
    </row>
    <row r="1253" ht="12.75">
      <c r="H1253" s="45"/>
    </row>
    <row r="1254" ht="12.75">
      <c r="H1254" s="45"/>
    </row>
    <row r="1255" ht="12.75">
      <c r="H1255" s="45"/>
    </row>
  </sheetData>
  <printOptions/>
  <pageMargins left="0.75" right="0.34" top="0.74" bottom="0.22" header="0.5" footer="0.5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Kwantas Oil</cp:lastModifiedBy>
  <cp:lastPrinted>2006-02-28T23:57:26Z</cp:lastPrinted>
  <dcterms:created xsi:type="dcterms:W3CDTF">1997-08-20T04:01:58Z</dcterms:created>
  <dcterms:modified xsi:type="dcterms:W3CDTF">2006-03-01T00:24:39Z</dcterms:modified>
  <cp:category/>
  <cp:version/>
  <cp:contentType/>
  <cp:contentStatus/>
</cp:coreProperties>
</file>